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חוברת_עבודה_זו" defaultThemeVersion="124226"/>
  <mc:AlternateContent xmlns:mc="http://schemas.openxmlformats.org/markup-compatibility/2006">
    <mc:Choice Requires="x15">
      <x15ac:absPath xmlns:x15ac="http://schemas.microsoft.com/office/spreadsheetml/2010/11/ac" url="C:\Users\efratk\Desktop\פרסום בנעמה\"/>
    </mc:Choice>
  </mc:AlternateContent>
  <bookViews>
    <workbookView xWindow="0" yWindow="0" windowWidth="28800" windowHeight="12336"/>
  </bookViews>
  <sheets>
    <sheet name="הצעה לשרותי תחזוקה " sheetId="1" r:id="rId1"/>
    <sheet name="הצעה מחירון ח&quot;ח תחזוקה ביה&quot;ח " sheetId="2" r:id="rId2"/>
  </sheets>
  <definedNames>
    <definedName name="_xlnm.Print_Area" localSheetId="1">'הצעה מחירון ח"ח תחזוקה ביה"ח '!$A$1:$I$289</definedName>
    <definedName name="Z_23D80CFE_F2DC_425E_BB5E_9BB4BA5D1CCF_.wvu.PrintArea" localSheetId="1" hidden="1">'הצעה מחירון ח"ח תחזוקה ביה"ח '!$A$1:$I$289</definedName>
  </definedNames>
  <calcPr calcId="162913"/>
  <customWorkbookViews>
    <customWorkbookView name="אביעד דבש - תצוגה אישית" guid="{23D80CFE-F2DC-425E-BB5E-9BB4BA5D1CCF}" mergeInterval="0" personalView="1" windowWidth="1720" windowHeight="14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7" i="1"/>
  <c r="F5" i="1"/>
  <c r="F106" i="2" l="1"/>
  <c r="F137" i="2"/>
  <c r="F138" i="2"/>
  <c r="F121" i="2"/>
  <c r="F12" i="2" l="1"/>
  <c r="F36" i="2"/>
  <c r="F13" i="2" l="1"/>
  <c r="F210" i="2" l="1"/>
  <c r="F213" i="2"/>
  <c r="F212" i="2"/>
  <c r="F211" i="2"/>
  <c r="F97" i="2" l="1"/>
  <c r="F258" i="2"/>
  <c r="F257" i="2"/>
  <c r="F256" i="2"/>
  <c r="F193" i="2"/>
  <c r="F197" i="2"/>
  <c r="F182" i="2"/>
  <c r="F181" i="2"/>
  <c r="F180" i="2"/>
  <c r="F179" i="2"/>
  <c r="F178" i="2"/>
  <c r="F113" i="2" l="1"/>
  <c r="F112" i="2"/>
  <c r="F123" i="2"/>
  <c r="F124" i="2"/>
  <c r="F122" i="2"/>
  <c r="F255" i="2"/>
  <c r="F111" i="2"/>
  <c r="F114" i="2"/>
  <c r="F100" i="2"/>
  <c r="F11" i="2"/>
  <c r="F266" i="2"/>
  <c r="F267" i="2" s="1"/>
  <c r="F269" i="2" s="1"/>
  <c r="F280" i="2" s="1"/>
  <c r="F260" i="2"/>
  <c r="F259" i="2"/>
  <c r="F254" i="2"/>
  <c r="F253" i="2"/>
  <c r="F252" i="2"/>
  <c r="F251" i="2"/>
  <c r="F250" i="2"/>
  <c r="F249" i="2"/>
  <c r="F248" i="2"/>
  <c r="F247" i="2"/>
  <c r="F246" i="2"/>
  <c r="F245" i="2"/>
  <c r="F244" i="2"/>
  <c r="F243" i="2"/>
  <c r="F242" i="2"/>
  <c r="F241" i="2"/>
  <c r="F240" i="2"/>
  <c r="F239" i="2"/>
  <c r="F238" i="2"/>
  <c r="F237" i="2"/>
  <c r="F236" i="2"/>
  <c r="F235" i="2"/>
  <c r="F234" i="2"/>
  <c r="F233" i="2"/>
  <c r="F232" i="2"/>
  <c r="F225" i="2"/>
  <c r="F224" i="2"/>
  <c r="F223" i="2"/>
  <c r="F222" i="2"/>
  <c r="F221" i="2"/>
  <c r="F220" i="2"/>
  <c r="F219" i="2"/>
  <c r="F218" i="2"/>
  <c r="F217" i="2"/>
  <c r="F216" i="2"/>
  <c r="F215" i="2"/>
  <c r="F214" i="2"/>
  <c r="F207" i="2"/>
  <c r="F206" i="2"/>
  <c r="F205" i="2"/>
  <c r="F198" i="2"/>
  <c r="F196" i="2"/>
  <c r="F195" i="2"/>
  <c r="F194" i="2"/>
  <c r="F192" i="2"/>
  <c r="F191" i="2"/>
  <c r="F190" i="2"/>
  <c r="F189" i="2"/>
  <c r="F188" i="2"/>
  <c r="F187" i="2"/>
  <c r="F186" i="2"/>
  <c r="F185" i="2"/>
  <c r="F184" i="2"/>
  <c r="F183"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36" i="2"/>
  <c r="F135" i="2"/>
  <c r="F134" i="2"/>
  <c r="F133" i="2"/>
  <c r="F132" i="2"/>
  <c r="F131" i="2"/>
  <c r="F130" i="2"/>
  <c r="F129" i="2"/>
  <c r="F128" i="2"/>
  <c r="F127" i="2"/>
  <c r="F126" i="2"/>
  <c r="F125" i="2"/>
  <c r="F120" i="2"/>
  <c r="F119" i="2"/>
  <c r="F118" i="2"/>
  <c r="F117" i="2"/>
  <c r="F116" i="2"/>
  <c r="F115" i="2"/>
  <c r="F109" i="2"/>
  <c r="F108" i="2"/>
  <c r="F107" i="2"/>
  <c r="F105" i="2"/>
  <c r="F104" i="2"/>
  <c r="F103" i="2"/>
  <c r="F102" i="2"/>
  <c r="F101" i="2"/>
  <c r="F99" i="2"/>
  <c r="F98" i="2"/>
  <c r="F96" i="2"/>
  <c r="F95" i="2"/>
  <c r="F83" i="2"/>
  <c r="F82" i="2"/>
  <c r="F81" i="2"/>
  <c r="F80" i="2"/>
  <c r="F79" i="2"/>
  <c r="F77" i="2"/>
  <c r="F76" i="2"/>
  <c r="F75" i="2"/>
  <c r="F74" i="2"/>
  <c r="F73" i="2"/>
  <c r="F72" i="2"/>
  <c r="F71" i="2"/>
  <c r="F70" i="2"/>
  <c r="F69" i="2"/>
  <c r="F68" i="2"/>
  <c r="F67" i="2"/>
  <c r="F66" i="2"/>
  <c r="F65" i="2"/>
  <c r="F58" i="2"/>
  <c r="F57" i="2"/>
  <c r="F56" i="2"/>
  <c r="F55" i="2"/>
  <c r="F54" i="2"/>
  <c r="F53" i="2"/>
  <c r="F52" i="2"/>
  <c r="F51" i="2"/>
  <c r="F50" i="2"/>
  <c r="F49" i="2"/>
  <c r="F48" i="2"/>
  <c r="F47" i="2"/>
  <c r="F46" i="2"/>
  <c r="F39" i="2"/>
  <c r="F38" i="2"/>
  <c r="F37" i="2"/>
  <c r="F35" i="2"/>
  <c r="F34" i="2"/>
  <c r="F33" i="2"/>
  <c r="F32" i="2"/>
  <c r="F31" i="2"/>
  <c r="F30" i="2"/>
  <c r="F29" i="2"/>
  <c r="F28" i="2"/>
  <c r="F27" i="2"/>
  <c r="F20" i="2"/>
  <c r="F19" i="2"/>
  <c r="F18" i="2"/>
  <c r="F17" i="2"/>
  <c r="F16" i="2"/>
  <c r="F15" i="2"/>
  <c r="F14" i="2"/>
  <c r="F10" i="2"/>
  <c r="F9" i="2"/>
  <c r="F8" i="2"/>
  <c r="F7" i="2"/>
  <c r="F21" i="2" l="1"/>
  <c r="F23" i="2" s="1"/>
  <c r="F272" i="2" s="1"/>
  <c r="F40" i="2"/>
  <c r="F42" i="2" s="1"/>
  <c r="F273" i="2" s="1"/>
  <c r="F85" i="2"/>
  <c r="F87" i="2" s="1"/>
  <c r="F275" i="2" s="1"/>
  <c r="F261" i="2"/>
  <c r="F263" i="2" s="1"/>
  <c r="F279" i="2" s="1"/>
  <c r="F141" i="2"/>
  <c r="F143" i="2" s="1"/>
  <c r="F276" i="2" s="1"/>
  <c r="F199" i="2"/>
  <c r="F201" i="2" s="1"/>
  <c r="F277" i="2" s="1"/>
  <c r="F226" i="2"/>
  <c r="F228" i="2" s="1"/>
  <c r="F278" i="2" s="1"/>
  <c r="F59" i="2"/>
  <c r="F61" i="2" s="1"/>
  <c r="F274" i="2" s="1"/>
  <c r="F281" i="2" l="1"/>
  <c r="F8" i="1" s="1"/>
  <c r="F9" i="1" s="1"/>
</calcChain>
</file>

<file path=xl/sharedStrings.xml><?xml version="1.0" encoding="utf-8"?>
<sst xmlns="http://schemas.openxmlformats.org/spreadsheetml/2006/main" count="578" uniqueCount="311">
  <si>
    <t xml:space="preserve">תאור </t>
  </si>
  <si>
    <t>יחידה</t>
  </si>
  <si>
    <t>כמות</t>
  </si>
  <si>
    <t>קומפ'</t>
  </si>
  <si>
    <t>יח'</t>
  </si>
  <si>
    <t>מ"א</t>
  </si>
  <si>
    <t xml:space="preserve">מס"ד </t>
  </si>
  <si>
    <t>הערות</t>
  </si>
  <si>
    <t>חווט 6005 כולל צנרת (מחיר עבור מטר רץ) להתקנה פנימית</t>
  </si>
  <si>
    <t>חווט 6005 כולל צנרת (מחיר עבור מטר רץ) להתקנה חיצונית</t>
  </si>
  <si>
    <t>סה"כ מחיר ₪ לא כולל מע"מ</t>
  </si>
  <si>
    <t>המחירים אינם כוללים מע"מ</t>
  </si>
  <si>
    <t xml:space="preserve">מחיר יח' ₪ לא כולל מע"מ </t>
  </si>
  <si>
    <t>שעת עבודה</t>
  </si>
  <si>
    <t>שעת עבודה ברגי עבור טכנאי שרות למשך כל תקופת האחריות לתמיכה טכנית</t>
  </si>
  <si>
    <t>שעות עבודה ברג'י</t>
  </si>
  <si>
    <t>סה"כ שעות עבודה ברג'י</t>
  </si>
  <si>
    <t>חווט כבל NYY (מחיר עבור מטר רץ) להתקנה חיצונית</t>
  </si>
  <si>
    <t>צנרת מרירון או מריכף לתנאי חוץ 23 מ"מ (מחיר עבור מטר רץ)</t>
  </si>
  <si>
    <t>צנרת מרירון או מריכף לתנאי פנים 23 מ"מ (מחיר עבור מטר רץ)</t>
  </si>
  <si>
    <t>ביצוע מעבר עבור תשתית תקשורת או חיווט בקיר (רגיל) בלוקים</t>
  </si>
  <si>
    <t>ביצוע מעבר עבור תשתית תקשורת או חיווט בקיר בטון</t>
  </si>
  <si>
    <t xml:space="preserve">זיווד למצלמות קבועות מסוג גוף כדוגמת  VERSO HI-POE IPM  VIDEOTEC או שוו"ע מיועד לתנאי חוץ אנטי וונדאלי ברמת IK10, 8.2.1. עשוי פוליקרבונט או פיברגלס משוריין, מחמם ומאורר מבוקרים ע"י תרמוסטט, כרטיס POE פנימי (בתוך הזיווד) לחלוקת מתחים לאביזרי המיגון (מאורר ומפשיר אדים), סוכך שמש Sun Shroud,  תקן IP66/IP67 לפחות או NEMA 4X.
</t>
  </si>
  <si>
    <t>פנס אינפרא אדום (א.א)כדוגמת פנסי GEKO של VIDEOTEC או שו"ע מאושר לטווח של עד 30 מטר</t>
  </si>
  <si>
    <t>פנס אינפרא אדום (א.א)כדוגמת פנסי GEKO של VIDEOTEC או שו"ע מאושר לטווח של עד 60 מטר</t>
  </si>
  <si>
    <t>פנס אינפרא אדום (א.א)כדוגמת פנסי GEKO של VIDEOTEC או שו"ע מאושר לטווח של עד 120 מטר</t>
  </si>
  <si>
    <t>סה"כ מצלמות אנלוגיות / IP, אביזרים נילווים</t>
  </si>
  <si>
    <t xml:space="preserve">א. </t>
  </si>
  <si>
    <t xml:space="preserve">ב. </t>
  </si>
  <si>
    <t>מערכת הקלטה</t>
  </si>
  <si>
    <t>אספקה והתקנה של רשיון עמדת צפייה לניהול, צפייה במצלמות ובהקלטות עד 4 מסכים, מטריצה וירטואלית.</t>
  </si>
  <si>
    <t>תוספת מחיר לערוץ גילוי תנועה (VMD) עם יכולות אנליטיקה כולל כל הנדרש חומרה ותוכנה להפעלה מלאה ומשולבת במערכת הטמ"ס למצלמות קבועות וממונעות</t>
  </si>
  <si>
    <t>סה"כ מערכת הקלטה</t>
  </si>
  <si>
    <t xml:space="preserve">ג. </t>
  </si>
  <si>
    <t>סה"כ מערכת כריזה</t>
  </si>
  <si>
    <t xml:space="preserve">ד. </t>
  </si>
  <si>
    <t xml:space="preserve">ה. </t>
  </si>
  <si>
    <t>שונות</t>
  </si>
  <si>
    <t>ארון תקשורת ראשי למערכת בגובה 44U עומק עפ"י הנדרש בהתאם ללעומק שרתי המערכות שיסופקו כולל 4 מאוררים, פס שקעי הזנה עם הגנת מאמ"ת, מדף</t>
  </si>
  <si>
    <t>אספקת והתקנת עמוד ברזל קונזולה, גובה עד 4 מטר, להתקנה על מבנה או גדר, כולל כל החיזוקים הנדרשים</t>
  </si>
  <si>
    <t>סה"כ שונות</t>
  </si>
  <si>
    <t>לוח מקשים כולל JOSSTICK לשליטה על המצלמות</t>
  </si>
  <si>
    <t>תעלת פח 60x40 ס"מ</t>
  </si>
  <si>
    <t>כבל רמקולים להתקנה חיצונית עבור מערכת כריזה</t>
  </si>
  <si>
    <t>הרכישה למערכות חדשות ככל שידרש תבוצע באמצעות הזמנת עבודה חתומה ע"י מורשה חתימה</t>
  </si>
  <si>
    <t xml:space="preserve">ו. </t>
  </si>
  <si>
    <t xml:space="preserve">סה"כ אחוז הנחה </t>
  </si>
  <si>
    <t>סה"כ שעות עבודה ברג'י לאחר הנחה</t>
  </si>
  <si>
    <t xml:space="preserve">אספקת והתקנת ארון תקשורת מקומי המיועד לתנאי חוץ או פנים המותקן בכל אתר בצמוד לעמוד או בתוך מבנה או מחוצה לו, לצורך התקנת הציוד המקומי הנמצא באתר כולל את כל הנדרש כדוגמת ספקי כח, מערכת הקלטה מקומית, אל פסק מקומי, מתגי תקשורת, מגבר כריזה, ממירים אופטיים וכיו"ב. כולל חלוקת מתחים למצלמות הולכה על כבלי תקשורת, ספקי כוח למצלמות, מנעול עם מפתח לא סטנדרטי, מאווררים ומסננים, מפסק מגנטי להתראה וכיו"ב.  </t>
  </si>
  <si>
    <t>א. סופי</t>
  </si>
  <si>
    <t xml:space="preserve">סה"כ מערכת הקלטה לאחר הנחה לא כולל מע"מ </t>
  </si>
  <si>
    <t>ב. סופי</t>
  </si>
  <si>
    <t>סה"כ  מערכת כריזה לאחר הנחה לא כולל מע"מ</t>
  </si>
  <si>
    <t>ג.סופי</t>
  </si>
  <si>
    <t>ד.סופי</t>
  </si>
  <si>
    <t>סה"כ שונות לאחר הנחה לא כולל מע"מ</t>
  </si>
  <si>
    <t>ה. סופי</t>
  </si>
  <si>
    <t xml:space="preserve">ב.סופי </t>
  </si>
  <si>
    <t>ג. סופי</t>
  </si>
  <si>
    <t>ד. סופי</t>
  </si>
  <si>
    <t>ו.סופי</t>
  </si>
  <si>
    <t>חתימת + חותמת המציע _________________</t>
  </si>
  <si>
    <t xml:space="preserve">רכזת אינטרקום עבור שלוחה אחת </t>
  </si>
  <si>
    <r>
      <t>רכזת אינטרקום עד 3 שלוחות</t>
    </r>
    <r>
      <rPr>
        <b/>
        <sz val="14"/>
        <color indexed="8"/>
        <rFont val="David"/>
        <family val="2"/>
        <charset val="177"/>
      </rPr>
      <t xml:space="preserve"> </t>
    </r>
  </si>
  <si>
    <r>
      <t>רכזת אינטרקום עד 5 שלוחות</t>
    </r>
    <r>
      <rPr>
        <b/>
        <sz val="14"/>
        <color indexed="8"/>
        <rFont val="David"/>
        <family val="2"/>
        <charset val="177"/>
      </rPr>
      <t xml:space="preserve"> </t>
    </r>
  </si>
  <si>
    <t>יח</t>
  </si>
  <si>
    <t xml:space="preserve">שלוחת אינטרקום המיועדת להתקנה חיצונית המותקנת בצמוד לדלת או כניסה מבוקרת </t>
  </si>
  <si>
    <r>
      <t xml:space="preserve">מערכת אינטרקום טלביזיה ש/ל עבור שלוחה אחת כולל עמדת שולחנית ושלוחה בדלת </t>
    </r>
    <r>
      <rPr>
        <b/>
        <sz val="14"/>
        <color indexed="8"/>
        <rFont val="David"/>
        <family val="2"/>
        <charset val="177"/>
      </rPr>
      <t xml:space="preserve"> </t>
    </r>
  </si>
  <si>
    <t>כנ"ל אך בצבע</t>
  </si>
  <si>
    <r>
      <t xml:space="preserve">מערכת אינטרקום טלביזיה ש/ל עבור 3 שלוחות כולל עמדה שולחנית ו - 3 שלוחות בדלת </t>
    </r>
    <r>
      <rPr>
        <b/>
        <sz val="14"/>
        <color indexed="8"/>
        <rFont val="David"/>
        <family val="2"/>
        <charset val="177"/>
      </rPr>
      <t xml:space="preserve"> </t>
    </r>
  </si>
  <si>
    <r>
      <t xml:space="preserve">מערכת אינטרקום טלביזיה ש/ל עבור 5 שלוחות כולל עמדה שולחנית ו - 5 שלוחות בדלת </t>
    </r>
    <r>
      <rPr>
        <b/>
        <sz val="14"/>
        <color indexed="8"/>
        <rFont val="David"/>
        <family val="2"/>
        <charset val="177"/>
      </rPr>
      <t xml:space="preserve"> </t>
    </r>
  </si>
  <si>
    <t>מתאם / ממסר ברכזת אינטרקום לצורך חיבור למנעול חשמלי / אלקטרומגנטי</t>
  </si>
  <si>
    <t>ספקי כח עבור כל מערכת אינטרקום</t>
  </si>
  <si>
    <t>כלול</t>
  </si>
  <si>
    <t>אספקת תיעוד וספר הדרכה בעברית לכל מערכת שתותקן</t>
  </si>
  <si>
    <t>מערכת אינטרקום</t>
  </si>
  <si>
    <r>
      <t>תוספת מחיר לסעיפים (40, 42, 44) הנ"ל עבור שלוחת אינטרקום טלביזיה ש/ל המיועדת להתקנה חיצונית המותקנת בצמוד לדלת או כניסה מבוקרת</t>
    </r>
    <r>
      <rPr>
        <b/>
        <sz val="14"/>
        <color indexed="8"/>
        <rFont val="David"/>
        <family val="2"/>
        <charset val="177"/>
      </rPr>
      <t xml:space="preserve"> </t>
    </r>
  </si>
  <si>
    <r>
      <t>תוספת מחיר לסעיפים (41, 43, 45)הנ"ל עבור שלוחת אינטרקום טלביזיה צבע המיועדת להתקנה חיצונית המותקנת בצמוד לדלת או כניסה מבוקרת</t>
    </r>
    <r>
      <rPr>
        <b/>
        <sz val="14"/>
        <color indexed="8"/>
        <rFont val="David"/>
        <family val="2"/>
        <charset val="177"/>
      </rPr>
      <t xml:space="preserve"> </t>
    </r>
  </si>
  <si>
    <t>מערכת אינטרקום טלביזיה IP צבעוני עבור שלוחה אחת חיצונית ועמדת שולחנית כולל ספק כח, שלוחה חיצונית מתכתית עם מצלמה ולחצן, מוניטור IP מסך מגע ולחצני מגע, מתג POE עד 6 מוניטורים</t>
  </si>
  <si>
    <t>תוספת מסך מגע ולחצני מגע</t>
  </si>
  <si>
    <t>סה"כ מערכת אינטרקום</t>
  </si>
  <si>
    <t>סה"כ מערכת אינטרקום לאחר הנחה לא כולל מע"מ</t>
  </si>
  <si>
    <t>מערכת אינטרקום בחיבור למרכזיית טלפון - כדוגמת פנטל</t>
  </si>
  <si>
    <t>מערכת אינטרקום בחיבור למרכזיית טלפון - כדוגמת פנקוד</t>
  </si>
  <si>
    <t>מנעול אלקטרו מגנטי (600 ק"ג)</t>
  </si>
  <si>
    <t>מנעול חשמלי</t>
  </si>
  <si>
    <t>לחצן פתיחה למנעול חשמלי / אלקטרומגנטי</t>
  </si>
  <si>
    <t>ספקי כח עבור מערכת בקרת כניסה</t>
  </si>
  <si>
    <t>סה"כ מערכת בקרת כניסה</t>
  </si>
  <si>
    <t>מערכת בקרת כניסה</t>
  </si>
  <si>
    <t>הערה: מערכת בקרת הכניסה אשר תסופק תהיה מיצרן אשר משווק את המערכת לפחות 3 חברות אינטגרציה ו/או מתקינים בארץ. יש לצרף אישור היצרן או המשווק המורשה.</t>
  </si>
  <si>
    <t>הערה: המציע בעצם הגשת הצעתו מתחייב (עפ"י החלטת המזמין ובתשלום) לספק אחריות, שרות תחזוקה וחלקי חילוף לתקופה של לפחות 7 שנים ממועד התקנת המערכת.</t>
  </si>
  <si>
    <t>בקר כניסה ממוחשב עבור 2 קוראי כרטיסים</t>
  </si>
  <si>
    <t>קורא כרטיס מסוג קירבה מחובר לבקר</t>
  </si>
  <si>
    <t>קורא כרטיס ביומטרי מסוג טביעת אצבע מחובר לבקר</t>
  </si>
  <si>
    <t>בקר כניסה ממוחשב עבור 4 קוראי כרטיסים</t>
  </si>
  <si>
    <t>מודול תוכנה להנפקת תגים כולל ממשק לתוכנת בקרת כניסה</t>
  </si>
  <si>
    <t>תוכנת בקרת כניסה כולל ממשק למערכות / תוכנת שו"ב ביטחון</t>
  </si>
  <si>
    <t>קורא כרטיס מסוג קירבה להתקנה חיצונית מוגן מים מחובר לבקר</t>
  </si>
  <si>
    <t>מנעול אלקטרו מגנטי (300 ק"ג)</t>
  </si>
  <si>
    <t>מנעול אלקטרו מגנטי (900 ק"ג)</t>
  </si>
  <si>
    <t>מנעול חשמלי ממונע - יהיה אך ורק מתוצרת ABLOY דגם E420  או E520 בהתאם לסוג המשקוף כולל בקר הפעלה</t>
  </si>
  <si>
    <t>מחזיר שמן לדלת עץ</t>
  </si>
  <si>
    <t>מחזיר שמן לדלת אלומיניום</t>
  </si>
  <si>
    <t>מחזיר שמן לדלת פלדה</t>
  </si>
  <si>
    <t>מפסק מגנטי שקוע</t>
  </si>
  <si>
    <t>מפסק מגנטי HEAVY DUTY</t>
  </si>
  <si>
    <t>מפסק מגנטי אלחוטי</t>
  </si>
  <si>
    <t>מפסק כדורי</t>
  </si>
  <si>
    <t>מפסק גבול / מלכוד (טמפר - Tamper)</t>
  </si>
  <si>
    <t>סה"כ מערכת בקרת כניסה לאחר הנחה לא כולל מע"מ</t>
  </si>
  <si>
    <t>תוספת מכשיר CD לנ"ל לצורך השמעת מוזיקה במידת הצורך</t>
  </si>
  <si>
    <t>עמדת כריזה שולחנית כולל אפשרות מיתוג דיגיטלית ל- 5 אזורים. יכולת כריזה לאזור או כמה אזורים.</t>
  </si>
  <si>
    <t>רמקול קוטר "6.5 מדגם 2WAY הספק 9 ואט תחום 110-160000 הרץ, 8 אוהם  עם גריל מתכת דקורטיבי כולל שנאי קו בעל סנפים של 3,6,9 וואט</t>
  </si>
  <si>
    <t>רמקול כנ"ל אך מיועד להתקנה חיצונית</t>
  </si>
  <si>
    <t>חיווט רמקולים  (Audio) יעשה כבל עובי 0.8 מ"מ.</t>
  </si>
  <si>
    <t>אינטגרציה מלאה כולל חיבורים, קופסאות חיבורים, מהדקים, הפעלה, ניסוי וכל הדרוש להשלמת מערכת הכריזה ומוסיקה עם הציוד לעיל כולל תרשימים וחוברת מתקן.</t>
  </si>
  <si>
    <r>
      <t>גלאי נפח א.א להתקנה פנימית (</t>
    </r>
    <r>
      <rPr>
        <sz val="12"/>
        <color indexed="8"/>
        <rFont val="David"/>
        <family val="2"/>
        <charset val="177"/>
      </rPr>
      <t>Indoor)</t>
    </r>
  </si>
  <si>
    <r>
      <t>גלאי נפח א.א להתקנה חיצונית (</t>
    </r>
    <r>
      <rPr>
        <sz val="12"/>
        <color indexed="8"/>
        <rFont val="David"/>
        <family val="2"/>
        <charset val="177"/>
      </rPr>
      <t>Outdoor) (מתעלם מבעלי חיים)</t>
    </r>
  </si>
  <si>
    <r>
      <t xml:space="preserve">גלאי נפח </t>
    </r>
    <r>
      <rPr>
        <sz val="12"/>
        <color indexed="8"/>
        <rFont val="David"/>
        <family val="2"/>
        <charset val="177"/>
      </rPr>
      <t>Anti-Mask להתקנה פנימית (Indoor)</t>
    </r>
  </si>
  <si>
    <r>
      <t xml:space="preserve">גלאי נפח </t>
    </r>
    <r>
      <rPr>
        <sz val="12"/>
        <color indexed="8"/>
        <rFont val="David"/>
        <family val="2"/>
        <charset val="177"/>
      </rPr>
      <t>Anti-Mask להתקנה חיצונית (Outdoor) מתעלם מבעלי חיים)</t>
    </r>
  </si>
  <si>
    <t>גלאי וילון</t>
  </si>
  <si>
    <t>גלאי תיקרה 360</t>
  </si>
  <si>
    <r>
      <t>גלאי תיקרה 360</t>
    </r>
    <r>
      <rPr>
        <sz val="12"/>
        <color indexed="8"/>
        <rFont val="David"/>
        <family val="2"/>
        <charset val="177"/>
      </rPr>
      <t xml:space="preserve"> Anti-Mask </t>
    </r>
  </si>
  <si>
    <t>גלאי נפח אלחוטי</t>
  </si>
  <si>
    <t>גלאי וילון אלחוטי</t>
  </si>
  <si>
    <t>גלאי תיקרה אלחוטי</t>
  </si>
  <si>
    <r>
      <t>מערכת גילוי א.א אקטיבי עד 5 מ' (</t>
    </r>
    <r>
      <rPr>
        <sz val="12"/>
        <color indexed="8"/>
        <rFont val="David"/>
        <family val="2"/>
        <charset val="177"/>
      </rPr>
      <t>Indoor)</t>
    </r>
  </si>
  <si>
    <r>
      <t>מערכת גילוי א.א אקטיבי עד 10 מ' (</t>
    </r>
    <r>
      <rPr>
        <sz val="12"/>
        <color indexed="8"/>
        <rFont val="David"/>
        <family val="2"/>
        <charset val="177"/>
      </rPr>
      <t>Outdoor)</t>
    </r>
  </si>
  <si>
    <r>
      <t>מערכת גילוי א.א אקטיבי ל - 20 מ' (</t>
    </r>
    <r>
      <rPr>
        <sz val="12"/>
        <color indexed="8"/>
        <rFont val="David"/>
        <family val="2"/>
        <charset val="177"/>
      </rPr>
      <t>Outdoor)</t>
    </r>
  </si>
  <si>
    <r>
      <t>מערכת גילוי א.א אקטיבי ל - 50 מ' (</t>
    </r>
    <r>
      <rPr>
        <sz val="12"/>
        <color indexed="8"/>
        <rFont val="David"/>
        <family val="2"/>
        <charset val="177"/>
      </rPr>
      <t>Outdoor)</t>
    </r>
  </si>
  <si>
    <r>
      <t>מערכת גילוי א.א אקטיבי ל - 80 מ' (</t>
    </r>
    <r>
      <rPr>
        <sz val="12"/>
        <color indexed="8"/>
        <rFont val="David"/>
        <family val="2"/>
        <charset val="177"/>
      </rPr>
      <t>Outdoor)</t>
    </r>
  </si>
  <si>
    <r>
      <t>מערכת גילוי א.א אקטיבי ל - 100 מ' (</t>
    </r>
    <r>
      <rPr>
        <sz val="12"/>
        <color indexed="8"/>
        <rFont val="David"/>
        <family val="2"/>
        <charset val="177"/>
      </rPr>
      <t>Outdoor)</t>
    </r>
  </si>
  <si>
    <r>
      <t>מערכת גילוי א.א אקטיבי ל - 150 מ' (</t>
    </r>
    <r>
      <rPr>
        <sz val="12"/>
        <color indexed="8"/>
        <rFont val="David"/>
        <family val="2"/>
        <charset val="177"/>
      </rPr>
      <t>Outdoor)</t>
    </r>
  </si>
  <si>
    <t>זוג עמודי גלאים א.א אקטיבי</t>
  </si>
  <si>
    <t>גלאי זעזועים</t>
  </si>
  <si>
    <t>גלאי שבר זכוכית</t>
  </si>
  <si>
    <r>
      <t xml:space="preserve">גלאי משולב (לכספות) </t>
    </r>
    <r>
      <rPr>
        <sz val="12"/>
        <color indexed="8"/>
        <rFont val="David"/>
        <family val="2"/>
        <charset val="177"/>
      </rPr>
      <t>VHL</t>
    </r>
    <r>
      <rPr>
        <b/>
        <u/>
        <sz val="12"/>
        <color indexed="8"/>
        <rFont val="David"/>
        <family val="2"/>
        <charset val="177"/>
      </rPr>
      <t> </t>
    </r>
  </si>
  <si>
    <t>גלאי ססמי</t>
  </si>
  <si>
    <t>גלאי דואלי תיקרתי</t>
  </si>
  <si>
    <r>
      <t>גלאי דואלי קצר טווח (</t>
    </r>
    <r>
      <rPr>
        <sz val="12"/>
        <color indexed="8"/>
        <rFont val="David"/>
        <family val="2"/>
        <charset val="177"/>
      </rPr>
      <t>Indoor)</t>
    </r>
  </si>
  <si>
    <r>
      <t>גלאי דואלי טווח בינוני (</t>
    </r>
    <r>
      <rPr>
        <sz val="12"/>
        <color indexed="8"/>
        <rFont val="David"/>
        <family val="2"/>
        <charset val="177"/>
      </rPr>
      <t>Outdoor)</t>
    </r>
  </si>
  <si>
    <t>מערכת גילוי בטכנולוגיה מיקרוגל ל – 40 מ'</t>
  </si>
  <si>
    <t>מערכת גילוי בטכנולוגיה מיקרוגל ל – 80 מ'</t>
  </si>
  <si>
    <t>מערכת גילוי בטכנולוגיה מיקרוגל ל – 120 מ'</t>
  </si>
  <si>
    <t>מערכת גילוי בטכנולוגיה מיקרוגל מעל 120 מ'</t>
  </si>
  <si>
    <t>חייגן לרכזת רבת אזורים</t>
  </si>
  <si>
    <t>כרטיס הודעות קוליות לרכזת רבת אזורים</t>
  </si>
  <si>
    <t>חייגן לרכזות 1337, רבת אזורים</t>
  </si>
  <si>
    <t>סוללה נטענת לרכזת תקן 1337</t>
  </si>
  <si>
    <t>סוללה נטענת לרכזת רבת אזורים</t>
  </si>
  <si>
    <r>
      <t>מצבר נטען 7</t>
    </r>
    <r>
      <rPr>
        <sz val="12"/>
        <color indexed="8"/>
        <rFont val="David"/>
        <family val="2"/>
        <charset val="177"/>
      </rPr>
      <t>HA</t>
    </r>
  </si>
  <si>
    <t>ספק כוח לרכזת</t>
  </si>
  <si>
    <t>ה.סופי</t>
  </si>
  <si>
    <t>אספקת והתקנת רכזת גילוי פריצה עבור 8 אזורי גילוי כולל: אפשרות חיבור לרשת IP, לוח מקשים עם תצוגה מוארת, סוללת גיבוי, ספק כח ומטען</t>
  </si>
  <si>
    <t>אספקת והתקנת רכזת גילוי פריצה עבור 16 אזורי גילוי כולל: אפשרות חיבור לרשת IP, לוח מקשים עם תצוגה מוארת, סוללת גיבוי, ספק כח ומטען</t>
  </si>
  <si>
    <t>אספקת והתקנת רכזת גילוי פריצה עבור 32 אזורי גילוי כולל: אפשרות חיבור לרשת IP, לוח מקשים עם תצוגה מוארת, סוללת גיבוי, ספק כח ומטען</t>
  </si>
  <si>
    <t>אספקת והתקנת רכזת גילוי פריצה עבור 24 אזורי גילוי כולל: אפשרות חיבור לרשת IP, לוח מקשים עם תצוגה מוארת, סוללת גיבוי, ספק כח ומטען</t>
  </si>
  <si>
    <t>רכזת גילוי פריצה עם תקן 1337 עד 8 אזורי גילוי כולל: אפשרות חיבור לרשת IP, לוח מקשים עם תצוגה מוארת, סוללת גיבוי, ספק כח ומטען</t>
  </si>
  <si>
    <t>לוח מקשים לרכזת לרכזת גילוי</t>
  </si>
  <si>
    <t>כרטיס הרחבה לרכזת גילוי עבור - 8 אזורים (פנימי או חיצוני או אלחוטי)</t>
  </si>
  <si>
    <t>ז.סופי</t>
  </si>
  <si>
    <t>מערכת שליטה ובקרה (שו"ב) לביטחון</t>
  </si>
  <si>
    <t>סה"כ מערכת מערכת שליטה ובקרה (שו"ב) לביטחון</t>
  </si>
  <si>
    <t>סה"כ  מערכתמערכת שליטה ובקרה (שו"ב) לביטחון לאחר הנחה לא כולל מע"מ</t>
  </si>
  <si>
    <t xml:space="preserve">ח. </t>
  </si>
  <si>
    <t xml:space="preserve">ט. </t>
  </si>
  <si>
    <t>סיכום הצעת המחיר (לאחר הנחה)</t>
  </si>
  <si>
    <t>ממשק  למערכת לכל מערכת חיצונית עתידית שתשתלב בחדר הבקרה</t>
  </si>
  <si>
    <t>מחשב שרת ראשי עבור רשת בטחון</t>
  </si>
  <si>
    <t xml:space="preserve">תחנת עבודה לרשת בטחון הכוללת 3 צגי "22 Full HD  עבור כל תחנה וכל הנדרש לחיבור והפעלה עם הרשת וכן רשיונות כנדרש </t>
  </si>
  <si>
    <t xml:space="preserve">מערכות  KVM כולל הפעלה אלחוטית עבור תחנות העבודה בחדר המוקד כולל כל הנדרש לחיבור, סנכרון והפעלה </t>
  </si>
  <si>
    <r>
      <rPr>
        <b/>
        <sz val="12"/>
        <rFont val="David"/>
        <family val="2"/>
      </rPr>
      <t>תוספת לנ"ל עבור שרת גיבוי נוסף</t>
    </r>
    <r>
      <rPr>
        <sz val="12"/>
        <rFont val="David"/>
        <family val="2"/>
      </rPr>
      <t xml:space="preserve"> לצורך הפעלת רשת ניהול ביטחון כך שתיווצר מערכת גיבוי של שני (2) שרתי רשת בטחון המחוברים בינהם בשיטת HOT STAND BY כולל מתג העברה  אוטומטי בן המחשבים כולל  תוכנת הרשת וכן מערכת W.D , נתבים ומתגים וחיווט סלילתו והתקנתו בין השרתים לתחנות העבודה בחדר הציוד המרכזי</t>
    </r>
  </si>
  <si>
    <t>אספקת והתקנת כבל כל הנדרש לצורך חיבור והפעלת מערכת התקשורת ומתגי התקשורת כולל מחברים, מגשרים, עבודות חיווט וניתוב, עבודות אופטיקה וכיו"ב</t>
  </si>
  <si>
    <t>מתג תקשורת לארון תקשורת מרכזי - אספקה, התקנה, הפעלה כולל מחברים ומתאמים וכול הנדרש לתפעול מושלם של מתג ריכוז אופטי  L 3 מתג ראשי הכולל 24 מבואות נחושת 10/100/1000 ו 4 מבואות ג'יביק אופטי. המתג  יהיה מנוהל  מלא ותומך בניהול מלא של MULTICASTING ו IGMP כולל POE.</t>
  </si>
  <si>
    <t xml:space="preserve">ממשק  למערכת לכל מערכת שו"ב חיצונית עתידית שתשתלב במוקד </t>
  </si>
  <si>
    <t>פירוק מצלמה או כל אביזר קצה קיים כולל הבאתו למחסני ביה"ח</t>
  </si>
  <si>
    <t>התקנת מצלמה או כל אביזר קצה קיים בכל אתר הנמצא בתחומי ביה"ח</t>
  </si>
  <si>
    <t>עבור מחלקה או מתקן בביה"ח</t>
  </si>
  <si>
    <t>המחירים במחירון (לאספקה, התקנת מערכות חדשות) כוללים 3 שנות שרות אחריות ותחזוקה כולל חלקי חילוף</t>
  </si>
  <si>
    <t>יצרן</t>
  </si>
  <si>
    <t>דגם</t>
  </si>
  <si>
    <t>ביצוע שרות ותחזוקה למערכות בטחון ומנ"מ</t>
  </si>
  <si>
    <t>שנה</t>
  </si>
  <si>
    <t>סה"כ ביצוע שרות ותחזוקה למערכות בטחון ומנ"מ</t>
  </si>
  <si>
    <t>עדשה באורך מוקד משתנה: 50 - 5 מ"מ (מותאם גם למצלמות מגה פיקסל) כמוגדר במפרט</t>
  </si>
  <si>
    <t>עדשה באורך מוקד משתנה: 12 - 2.8 מ"מ (מותאם גם למצלמות מגה פיקסל)כמוגדר במפרט</t>
  </si>
  <si>
    <t>כרטיס הרחבה לרכזת גילוי עבור - 16 אזורים (פנימי או חיצוני או אלחוטי)</t>
  </si>
  <si>
    <t>מערכת כריזה (בתקן 1220)</t>
  </si>
  <si>
    <t>לצרף אישור עמידה בתקן</t>
  </si>
  <si>
    <t>מקודד (לוח מקשים) להתקנה פנימית  - עצמאי</t>
  </si>
  <si>
    <t>מקודד (לוח מקשים) אנטי ונדלי + להתקנה חיצונית  - עצמאי</t>
  </si>
  <si>
    <t xml:space="preserve">קורא משולב כרטיס מגנטי או קירבה + לוח מקשים להתקנה פנימית - עצמאי </t>
  </si>
  <si>
    <t xml:space="preserve">קורא משולב טביעת אצבע  (עד 1000 טביעות אצבע) + לוח מקשים להתקנה פנימית  - עצמאי </t>
  </si>
  <si>
    <t xml:space="preserve">קורא משולב טביעת אצבע  (עד 1000 טביעות אצבע) + לוח מקשים  אנטי ונדלי + להתקנה חיצונית  - עצמאי </t>
  </si>
  <si>
    <t xml:space="preserve">קורא משולב כרטיס מגנטי או קירבה + לוח מקשים אנטי ונדלי + להתקנה חיצונית - עצמאי </t>
  </si>
  <si>
    <t>מגבר מיקסר בהספק 120 וואט, בעל 5 איזורים ושליטת עוצמה לכל אזור, כניסת 24VDC כולל הגנת פיוז ,קצר , חום  ועומס</t>
  </si>
  <si>
    <t>מגבר מיקסר בהספק 240 וואט, בעל 5 איזורים ושליטת עוצמה לכל אזור, כניסת 24VDC כולל הגנת פיוז ,קצר , חום  ועומס</t>
  </si>
  <si>
    <t>מגבר מיקסר בהספק 500 וואט, בעל 5 איזורים ושליטת עוצמה לכל אזור, כניסת 24VDC כולל הגנת פיוז ,קצר , חום  ועומס</t>
  </si>
  <si>
    <t>מתג רשת 1GB מנוהל המיועד להתקנה בשטח במבנה מסויים או מחלקה מתוצרת יצרן מוכח ואיכותי כדוגמת סיסקו, הוואיה, HP  או שווה ערך לרבות כניסות אופטיות, POE ו  8 פורטים כמוגדר במפרט</t>
  </si>
  <si>
    <t>מתג רשת 1GB מנוהל המיועד להתקנה בשטח במבנה מסויים או מחלקה מתוצרת יצרן מוכח ואיכותי כדוגמת סיסקו, הוואיה, HP  או שווה ערך לרבות כניסות אופטיות, POE ו  16 פורטים כמוגדר במפרט</t>
  </si>
  <si>
    <t>מתג רשת 1G מנוהל המיועד להתקנה בשטח במבנה מסויים או מחלקה מתוצרת יצרן מוכח ואיכותי כדוגמת סיסקו, הוואיה, HP  או שווה ערך לרבות כניסות אופטיות, POE ו  24 פורטים כמוגדר במפרט</t>
  </si>
  <si>
    <t xml:space="preserve">מתג תקשורת 24 פורטים 1GB POE </t>
  </si>
  <si>
    <t>מתג תקשורת 24 פורטים 1GB</t>
  </si>
  <si>
    <t>מתג תקשורת 8 פורטים 1GB</t>
  </si>
  <si>
    <t xml:space="preserve">מתאם ג'יביק SM/MM למתג </t>
  </si>
  <si>
    <t xml:space="preserve">ארון תקשורת 19" 10-15U עומק 500-600 </t>
  </si>
  <si>
    <t>פס 6 שקעים + מאמ"ת N-610</t>
  </si>
  <si>
    <t xml:space="preserve">פנל STP 24 פורטים כולל קיסטונים </t>
  </si>
  <si>
    <t>אל-פסק 1KVA און-ליין המרה כפולה - התקנה פנימית</t>
  </si>
  <si>
    <t>אל-פסק 3KVA 19" לארון און-ליין המרה כפולה - התקנה פנימית למס"ד ציוד</t>
  </si>
  <si>
    <t>אל-פסק 1KVA 19" לארון און-ליין המרה כפולה - התקנה פנימית למס"ד ציוד</t>
  </si>
  <si>
    <t>אספקת והתקנת מערכת אל פסק להתקנה חיצונית באתר מקומי המותקן בתוך ארון הציוד מינימום 1KVA</t>
  </si>
  <si>
    <t>ידית קבועה להתקנה פנימית בדלת עץ או אלומיניום</t>
  </si>
  <si>
    <t>ידית קבועה להתקנה פנימית בדלת מתכת</t>
  </si>
  <si>
    <t>ידית קבועה להתקנה חיצונית בדלת עץ או אלומיניום</t>
  </si>
  <si>
    <t>ידית קבועה להתקנה חיצונית בדלת מתכת</t>
  </si>
  <si>
    <t>לחצן פתיחת חירום (קופסת ניפוץ 2 מגעים)</t>
  </si>
  <si>
    <t>גלאי הצפה</t>
  </si>
  <si>
    <t>גלאי גז</t>
  </si>
  <si>
    <r>
      <t xml:space="preserve">הערה: </t>
    </r>
    <r>
      <rPr>
        <b/>
        <sz val="12"/>
        <color indexed="8"/>
        <rFont val="David"/>
        <family val="2"/>
        <charset val="177"/>
      </rPr>
      <t>המחירים כוללים אספקה והתקנה הפעלה והדרכה</t>
    </r>
  </si>
  <si>
    <t>מגבר כריזה מחובר ברשת IP הספק מינימלי של 60W  כולל אפשרות חיבור של 2 רמקולים מסוג שופר</t>
  </si>
  <si>
    <t>מגבר כריזה מחובר ברשת IP הספק מינימלי של 30W  כולל אפשרות חיבור של 2 רמקולים מסוג שופר</t>
  </si>
  <si>
    <t>רמקול / שופר חיצוני מותקן על עמוד כולל אביזרי ההתקנה הנדרשים כולל חיווט כבל מתאים מהרמקולים למגבר</t>
  </si>
  <si>
    <t xml:space="preserve">מיקרופון כולל מעמד להתקנה במוקד הראשי לצורך כריזה למערכות IP המותקנות בשטח כולל אביזרי ההתקנה הנדרשים כולל חיווט כבל מתאים </t>
  </si>
  <si>
    <t>כל הפרקים הינם אופציונאליים למזמין</t>
  </si>
  <si>
    <t>ח.סופי</t>
  </si>
  <si>
    <t>ט.סופי</t>
  </si>
  <si>
    <t xml:space="preserve">נדרש להגיש אחוז הנחה בלבד לכל אחד מהפרקים </t>
  </si>
  <si>
    <t>הערה: המצלמות שיוצעו יהיו מתוצרת: ומעלהHikevision Series 2,  Bosch, Grundig , Axis, ומעלה 5 , Dahua Series  Rhodium או שוו"ע מאושר</t>
  </si>
  <si>
    <r>
      <t xml:space="preserve">מצלמה </t>
    </r>
    <r>
      <rPr>
        <b/>
        <sz val="12"/>
        <color indexed="8"/>
        <rFont val="David"/>
        <family val="2"/>
      </rPr>
      <t>ממונעת PTZ</t>
    </r>
    <r>
      <rPr>
        <sz val="12"/>
        <color indexed="8"/>
        <rFont val="David"/>
        <family val="2"/>
        <charset val="177"/>
      </rPr>
      <t xml:space="preserve"> להתקנה חיצונית </t>
    </r>
    <r>
      <rPr>
        <sz val="12"/>
        <color indexed="8"/>
        <rFont val="David"/>
        <family val="2"/>
        <charset val="177"/>
      </rPr>
      <t>רזולוציה: לפחות 4 מגה פיקסל, עדשת זום לפחות X32, עדשה 4.8 ~ 153מ"מ, WDR 120db לפחות,א.א. מובנה לטווח של  200 מטר לפחות, יכולת עקיבה אוטומטית, יכולת הפשרת אדים, IP66, AC24V / Hi-PoE</t>
    </r>
  </si>
  <si>
    <t>סה"כ מצלמות  IP, אביזרים נילווים</t>
  </si>
  <si>
    <t>מצלמות IP, אביזרים נילווים</t>
  </si>
  <si>
    <t xml:space="preserve">סה"כ מצלמות IP, אביזרים נילווים לאחר הנחה לא כולל מע"מ </t>
  </si>
  <si>
    <t xml:space="preserve">מערכת ניתוח וידאו כדוגמת AGENT VI, BOSCH, או שווה ערך עבור 4 ערוצי מינימום 2 חוקים לערוץ </t>
  </si>
  <si>
    <t>מערכת אינטרקום טלביזיה IP צבעוני עבור 4 שלוחות חיצוניות ועמדת שולחנית כולל ספק כח, שלוחה חיצונית מתכתית עם מצלמה ולחצן, מוניטור IP מסך מגע ולחצני מגע, מתג POE עד 6 מוניטורים</t>
  </si>
  <si>
    <t xml:space="preserve">קורא תגים קרבה כמפורט במפרט הטכני. מותאם לכרטיסי "עובד מדינה" מסוג תמו"ז כולל תמיכה מלאה בפרוטוקול Desfire ISO 14443 Type A   ובמקביל המשך תמיכה בפרוטוקול ISO 14443 Type B  לפי מבנה "וויגנד" הקיים כיום  </t>
  </si>
  <si>
    <t>הערה: בביה"ח קיימת מערכת תוצרת חברת secusys ניתן שניתן להרחיב אותה או להחליפה למערכת חדשה. החלפת המערכת הקיימת במערכת חדשה תהיה על חשבון הספק (ראו פירוט המערכת הקיימת במפרט הטכני)</t>
  </si>
  <si>
    <t>כרטיס קירבה מסוג TEMIC</t>
  </si>
  <si>
    <t>מדפסת הנפקת תגים כולל מקודד TEMIC כדוגמת המדפסות הקיימות בביה"ח תוצרת FARGO דגם DTC-4250E כולל תוכנת הנפקת תגים</t>
  </si>
  <si>
    <t>מסך "55 LED מיקצועי המאפשר צפייה 24/7 ללא דעיכה בביצועים ברזולוציה גבוהה של 4K יותקן על קיר כולל זרוע להתקנה על הקיר או התקנה בשולחן פיקוד, כולל חיבור מלא למחשב השליטה, כולל כבלי אות וידאו ומתח וכל הנדרש להתקנה והפעלה מלאה..</t>
  </si>
  <si>
    <t>חיווט סיב אופטי (12 סיבים) כולל חלק יחסי בעבודות חיבור הסיב למתג התקשורת, הלחמות, מחברים, בדיקת תקינות וכד'</t>
  </si>
  <si>
    <t>אספקת והתקנת תורן, גובה עד 6 מטר, כולל ביסוס בטון ואישור קונסטרוקטור</t>
  </si>
  <si>
    <t>לחצן פתיחת דלת - מסוג שאינו מצריך מגע פיזי בלחצן (no Touch). 
כדוגמת Enforcer SD-927PKC-NEQ או שוו"ע מאוש</t>
  </si>
  <si>
    <t>גלאי פתיחת דלת</t>
  </si>
  <si>
    <t>קורא מקודד כרטיסים שולחני</t>
  </si>
  <si>
    <t>קורא כרטיסים שולחני</t>
  </si>
  <si>
    <t xml:space="preserve">הערה: כל הפריטים המוצעים יהיו מוצרי מותג מוכר, המשווק בישראל ב 5 שנים האחרונות. </t>
  </si>
  <si>
    <t>אספקה והתקנה של רשיון לחיבור מצלמה למערכת הצפייה והקלטה ברזולוציה מקסימלית של המצלמה</t>
  </si>
  <si>
    <r>
      <t xml:space="preserve">מצלמה קבועה </t>
    </r>
    <r>
      <rPr>
        <b/>
        <sz val="12"/>
        <color indexed="8"/>
        <rFont val="David"/>
        <family val="2"/>
      </rPr>
      <t xml:space="preserve">להתקנה פנימית בתצורת כיפה (Dome) או </t>
    </r>
    <r>
      <rPr>
        <b/>
        <sz val="12"/>
        <color indexed="8"/>
        <rFont val="David"/>
        <family val="2"/>
      </rPr>
      <t>צינור (Bullet)</t>
    </r>
    <r>
      <rPr>
        <sz val="12"/>
        <color indexed="8"/>
        <rFont val="David"/>
        <family val="2"/>
        <charset val="177"/>
      </rPr>
      <t xml:space="preserve"> גודל חיישן 1/3 CCD/CMOS לפחות, רזולוציה: לא פחות מ- 4 מגה פיקסל, עדשה 2.8-12 מ"מ, WDR 120db לפחות, א.א. מובנה לטווח של 30 מטר לפחות, IP66, DC12V / PoE</t>
    </r>
  </si>
  <si>
    <r>
      <t xml:space="preserve">מצלמה קבועה חיצונית </t>
    </r>
    <r>
      <rPr>
        <b/>
        <sz val="12"/>
        <color indexed="8"/>
        <rFont val="David"/>
        <family val="2"/>
      </rPr>
      <t>גוף (Box)</t>
    </r>
    <r>
      <rPr>
        <sz val="12"/>
        <color indexed="8"/>
        <rFont val="David"/>
        <family val="2"/>
        <charset val="177"/>
      </rPr>
      <t xml:space="preserve"> </t>
    </r>
    <r>
      <rPr>
        <b/>
        <sz val="12"/>
        <color indexed="8"/>
        <rFont val="David"/>
        <family val="2"/>
      </rPr>
      <t>להתקנה חיצונית</t>
    </r>
    <r>
      <rPr>
        <sz val="12"/>
        <color indexed="8"/>
        <rFont val="David"/>
        <family val="2"/>
        <charset val="177"/>
      </rPr>
      <t xml:space="preserve"> גודל חיישן 1/3 CCD/CMOS לפחות, רזולוציה: לפחות 4 מגה פיקסל, עדשה 2.8-12 מ"מ או 5-50 מ"מ, WDR 120db לפחות, IP66 ,DC12V / PoE.</t>
    </r>
  </si>
  <si>
    <r>
      <t xml:space="preserve">מצלמה </t>
    </r>
    <r>
      <rPr>
        <b/>
        <sz val="12"/>
        <color indexed="8"/>
        <rFont val="David"/>
        <family val="2"/>
      </rPr>
      <t>ממונעת PTZ</t>
    </r>
    <r>
      <rPr>
        <sz val="12"/>
        <color indexed="8"/>
        <rFont val="David"/>
        <family val="2"/>
        <charset val="177"/>
      </rPr>
      <t xml:space="preserve"> להתקנה חיצונית </t>
    </r>
    <r>
      <rPr>
        <sz val="12"/>
        <color indexed="8"/>
        <rFont val="David"/>
        <family val="2"/>
      </rPr>
      <t>רזולוציה לפחות 2 מגה, פיקסל, עדשת זום לפחות X42, עדשה 6 ~ 252 מ"מ, א.א. מובנה לטווח של  400 מטר לפחות,יכולת הפשרת אדים,מגב מובנה, IP67, 
AC24V / Hi-PoE</t>
    </r>
  </si>
  <si>
    <t>מערכת הקלטה מסוג NVR כולל חומרת שרת הקלטה, תוכנת הקלטה, ורישיונות עבור 4 ערוצים כולל נפח איחסון המתאים להקלטת כל הערוצים ברזולוציה המקסימלית של המצלמה לתקופה של 30 יום לפחות</t>
  </si>
  <si>
    <t>מערכת הקלטה מסוג NVR כולל חומרת שרת הקלטה, תוכנת הקלטה, ורישיונות עבור 8 ערוצים כולל נפח איחסון המתאים להקלטת כל הערוצים ברזולוציה המקסימלית של המצלמה לתקופה של 30 יום לפחות</t>
  </si>
  <si>
    <t>מערכת הקלטה מסוג NVR כולל חומרת שרת הקלטה, תוכנת הקלטה, ורישיונות עבור 16 ערוצים כולל נפח איחסון המתאים להקלטת כל הערוצים ברזולוציה המקסימלית של המצלמה לתקופה של 30 יום לפחות</t>
  </si>
  <si>
    <t>מערכת הקלטה מסוג NVR כולל חומרת שרת הקלטה, תוכנת הקלטה, ורישיונות עבור 32 ערוצים כולל נפח איחסון המתאים להקלטת כל הערוצים ברזולוציה המקסימלית של המצלמה לתקופה של 30 יום לפחות</t>
  </si>
  <si>
    <r>
      <t xml:space="preserve">שרת הקלטה מרכזי מבוסס מחשב מותג כדוגמת HP, DELL, IBM,  כולל חומרת שרת הקלטה, תוכנת הקלטה, ורישיונות עבור 40 ערוצים כולל נפח איחסון המתאים להקלטת כל הערוצים ברזולוציה המקסימלית של המצלמה לתקופה של </t>
    </r>
    <r>
      <rPr>
        <b/>
        <sz val="12"/>
        <rFont val="David"/>
        <family val="2"/>
      </rPr>
      <t>30</t>
    </r>
    <r>
      <rPr>
        <sz val="12"/>
        <rFont val="David"/>
        <family val="2"/>
      </rPr>
      <t xml:space="preserve"> יום לפחות</t>
    </r>
  </si>
  <si>
    <t>מערכת גילוי פריצה ומצוקה</t>
  </si>
  <si>
    <t>סה"כ מערכת גילוי פריצה ומצוקה</t>
  </si>
  <si>
    <t>סה"כ מערכת גילוי פריצה ומצוקה לאחר הנחה לא כולל מע"מ</t>
  </si>
  <si>
    <t>לחצן מצוקה אנטי ונדאלי כולל מפתח</t>
  </si>
  <si>
    <t>לחצן מצוקה קווי לדריכה (הפעלה רגלית)</t>
  </si>
  <si>
    <t>לחצן מצוקה שולחני</t>
  </si>
  <si>
    <t>לחצן מצוקה בתצורת פטרייה קוטר 50 מ"מ לפחות</t>
  </si>
  <si>
    <t>לוח מקשים לרכזת גילוי אלחוטית</t>
  </si>
  <si>
    <t>אספקת והתקנת שלט המקום מצולם (חוץ/פנים) במידות של 20X30 ס"מ.עפ"י תקני הרשות להגנת הפרטיות כולל עיצוב גרפי שיאושר ע"י המזמין</t>
  </si>
  <si>
    <t>אספקת והתקנת שלט המקום מצולם (חוץ/פנים) במידות של 30X40 ס"מ.עפ"י תקני הרשות להגנת הפרטיות כולל עיצוב גרפי שיאושר ע"י המזמין</t>
  </si>
  <si>
    <t>אספקת והתקנת שלט המקום מצולם (חוץ/פנים) במידות של 40X50 ס"מ.עפ"י תקני הרשות להגנת הפרטיות כולל עיצוב גרפי שיאושר ע"י המזמין</t>
  </si>
  <si>
    <t>לחצן מצוקה אלחוטי קבוע / נייד</t>
  </si>
  <si>
    <t>מקודד מכני עם ידית המפעיל מנעול חבוי בדלת מכני לדלת עץ / פלדה מתאים לעובי דלת שבין 35 ל-60 מ"מ, Heavy Duty, כדוגמת אחים ביטר דגם ML510 או שוו"ע מאושר</t>
  </si>
  <si>
    <t xml:space="preserve">תחנת עבודה למערכת הטמ"ס I7 לפחות עבור שליטה, צפיה, שחזור מידע הכוללת צג "24  LED   עבור התחנה וכל הנדרש לחיבור והפעלה עם הרשת וכן רשיונות כנדרש </t>
  </si>
  <si>
    <t>כולל שילוב מצלמת אינטרקום למערכת ניהול הוידאו</t>
  </si>
  <si>
    <t xml:space="preserve"> מתג תקשורת 8 פורטים 1GB POE להתקנה חיצונית </t>
  </si>
  <si>
    <t>רישיון מצלמה במערכת השו"ב - כולל הגדרה, הטמעה, בניית תרחיש וקפצת מצלמה ככל שיידרש עבור חבילה של 8 מצלמות</t>
  </si>
  <si>
    <t>רישיון קורא כרטיסים במערכת השו"ב - כולל הגדרה, הטמעה, בניית תרחיש וקפצת מצלמה ככל שיידרש עבור חבילה של 8 קוראי כרטיסים</t>
  </si>
  <si>
    <t>רישיון אביזרי גילוי פריצה במערכת השו"ב - כולל הגדרה, הטמעה, בניית תרחיש וקפצת מצלמה ככל שיידרש עבור חבילה של 32 אביזרי גילוי פריצה</t>
  </si>
  <si>
    <t>הקמת והפעלת תרחישים ואפליקציות על בסיס מפות, תאצו"ת, כולל שילוב והקפצת מצלמות ממערכת הטמ"ס, גילוי פריצה, בקרת כניסה, כריזה עפ"י הגדרות המזמין והמפורט במפרט הטכני</t>
  </si>
  <si>
    <t>תוכנת שו"ב - שליטה והפעלה מרכזית של מערכות בטחון (תוכנת השו"ב) כולל אפשרות להפעלת תרחישים ואפליקציות על בסיס מפות, תאצו"ת, שילוב מערכות הטמ"ס, בקרת כניסה, גילוי פריצה, כריזה כולל בניית אינטגרציה והפעלת אפליקציות בהתאם לנדרש ועד לסיום מושלם הכל כפי שמפורט במפרט הטכני</t>
  </si>
  <si>
    <r>
      <t xml:space="preserve">הקמת והפעלה </t>
    </r>
    <r>
      <rPr>
        <b/>
        <sz val="12"/>
        <rFont val="David"/>
        <family val="2"/>
      </rPr>
      <t>של תרחיש בודד</t>
    </r>
    <r>
      <rPr>
        <sz val="12"/>
        <rFont val="David"/>
        <family val="2"/>
      </rPr>
      <t xml:space="preserve"> ואפליקציה על בסיס מפות, תאצו"ת, כולל שילוב והקפצת מצלמה ממערכת הטמ"ס, גילוי פריצה, בקרת כניסה, כריזה עם הפעלת הודעה קבועה אוטומטית עפ"י הגדרות המזמין והמפורט במפרט הטכני</t>
    </r>
  </si>
  <si>
    <r>
      <t>מצלמה</t>
    </r>
    <r>
      <rPr>
        <sz val="12"/>
        <color indexed="8"/>
        <rFont val="David"/>
        <family val="2"/>
        <charset val="177"/>
      </rPr>
      <t xml:space="preserve"> "</t>
    </r>
    <r>
      <rPr>
        <b/>
        <sz val="12"/>
        <color indexed="8"/>
        <rFont val="David"/>
        <family val="2"/>
      </rPr>
      <t xml:space="preserve">עין בדג"  360° </t>
    </r>
    <r>
      <rPr>
        <sz val="12"/>
        <color indexed="8"/>
        <rFont val="David"/>
        <family val="2"/>
      </rPr>
      <t xml:space="preserve">להתקנה פנימית </t>
    </r>
    <r>
      <rPr>
        <sz val="12"/>
        <color indexed="8"/>
        <rFont val="David"/>
        <family val="2"/>
        <charset val="177"/>
      </rPr>
      <t>גודל חיישן 1/3 CD/CMOS לפחות, רזולוציה: לפחות 5 מגה פיקסל, עדשת 1.02 מ"מ, DC12V / PoE 3.2.3.6.4.	תנאי תאורה: צבע : 0.01Lux    \    0 Lux with IR on .</t>
    </r>
  </si>
  <si>
    <t>מצלמת IP כיפה פאנורמית אנטי-ואנדל ברזולוציה של 8MP כדוגמת דאווה דגם IPC-PDBW5831P-B360E4 או שוו"ע מאושר
• מורכבת מ-4 מצלמות 2MP בעלות עדשות חשמליות 2.7-11 מ”מ
• תומכות DC2VAC,PoE
• רשת: RJ-45 (100/1000Base-T)
• אינפרה-אדום חכם ל30 מטר+ראיית כוכבים ,0.005Lux
• מגעים יבשים: 1 כניסות / 1 יציאות
• שמע: 1 כניסות / 1 יציאות
• אחסון מקומי: כרטיס זיכרון Micro SD עד 128G</t>
  </si>
  <si>
    <t xml:space="preserve">יש למלא מחיר לשנה </t>
  </si>
  <si>
    <r>
      <t xml:space="preserve">מצלמה </t>
    </r>
    <r>
      <rPr>
        <b/>
        <sz val="12"/>
        <color indexed="8"/>
        <rFont val="David"/>
        <family val="2"/>
      </rPr>
      <t xml:space="preserve">LPR/ANPR </t>
    </r>
    <r>
      <rPr>
        <sz val="12"/>
        <color indexed="8"/>
        <rFont val="David"/>
        <family val="2"/>
        <charset val="177"/>
      </rPr>
      <t>להתקנה חיצונית רזולוציה: לפחות 4 מגה פיקסל, עדשה 2.8-12 מ"מ, WDR 120db לפחות, א.א. מובנה לטווח של 60 מטר לפחות, IP66, IK10, DC12V / PoE.</t>
    </r>
  </si>
  <si>
    <t>אספקה והתקנה של רשיון לחיבור מצלמת LPR/ANPR למערכת הצפייה והקלטה ברזולוציה מקסימלית של המצלמה</t>
  </si>
  <si>
    <t>חווט כבל תקשורת  CAT 7 (מחיר עבור מטר רץ) להתקנה פנימית - כבל תקשורת מאושר 22# SFTP 1200Mhz סיכוך 55% עמידה ב-+POE</t>
  </si>
  <si>
    <t>חווט כבל תקשורת  CAT 7 (מחיר עבור מטר רץ) להתקנה חיצונית -  כבל תקשורת מאושר 22# SFTP 1200Mhz סיכוך 55% עמידה ב-+POE</t>
  </si>
  <si>
    <t>לחצן פתיחה למנעול חשמלי / אלקטרומגנטי - תואם שבת</t>
  </si>
  <si>
    <t>קודן לפתיחת דלת</t>
  </si>
  <si>
    <t>קודן לפתיחת דלת - תואם שבת</t>
  </si>
  <si>
    <t>קורא כרטיס מסוג קירבה להתקנה חיצונית/פנימית - תואם שבתי</t>
  </si>
  <si>
    <t>71.א</t>
  </si>
  <si>
    <t>85.א</t>
  </si>
  <si>
    <t>101.א</t>
  </si>
  <si>
    <r>
      <t xml:space="preserve">מחיר </t>
    </r>
    <r>
      <rPr>
        <b/>
        <sz val="12"/>
        <rFont val="David"/>
        <family val="2"/>
      </rPr>
      <t xml:space="preserve">באחוזים (%)  </t>
    </r>
    <r>
      <rPr>
        <sz val="12"/>
        <rFont val="David"/>
        <family val="2"/>
      </rPr>
      <t xml:space="preserve">לכל שנת שירות ואחריות על כל מערכות הביטחון והמנ"מ החדשות שיותקנו במרכז הרפואי הלל יפה עפ"י מחירון חלקי החילוף המצורף </t>
    </r>
    <r>
      <rPr>
        <b/>
        <u/>
        <sz val="12"/>
        <rFont val="David"/>
        <family val="2"/>
      </rPr>
      <t xml:space="preserve">בתום 3 שנים של אחריות היצרן.  </t>
    </r>
  </si>
  <si>
    <t>שרותי תחזוקה מערכות בטחון ומנ"מ - מסמך ג'</t>
  </si>
  <si>
    <t>מחירון ציוד וחלקי חילוף + טבלת ציוד - מסמך ג'</t>
  </si>
  <si>
    <t>ז.</t>
  </si>
  <si>
    <t>ח. סופי</t>
  </si>
  <si>
    <t>ט</t>
  </si>
  <si>
    <r>
      <t xml:space="preserve">מצלמה קבועה </t>
    </r>
    <r>
      <rPr>
        <b/>
        <sz val="12"/>
        <color indexed="8"/>
        <rFont val="David"/>
        <family val="2"/>
      </rPr>
      <t xml:space="preserve">להתקנה חיצונית בתצורת כיפה (Dome) או </t>
    </r>
    <r>
      <rPr>
        <b/>
        <sz val="12"/>
        <color indexed="8"/>
        <rFont val="David"/>
        <family val="2"/>
      </rPr>
      <t>צינור (Bullet)</t>
    </r>
    <r>
      <rPr>
        <sz val="12"/>
        <color indexed="8"/>
        <rFont val="David"/>
        <family val="2"/>
        <charset val="177"/>
      </rPr>
      <t xml:space="preserve"> גודל חיישן 1/3 CCD/CMOS לפחות, רזולוציה: לא פחות מ- 4 מגה פיקסל, עדשה 2.8-12 מ"מ, WDR 120db לפחות, א.א. מובנה לטווח של 60 מטר לפחות, IP66, IK10, DC12V / PoE.</t>
    </r>
  </si>
  <si>
    <t>סה"כ הצעת מחיר לאספקה, התקנה ומתן שירותי אחריות ותחזוקה למשך 3 שנים למערכות שליטה ותצפית באתר המרכז הרפואי לאחר הנחה לא כולל מע"מ</t>
  </si>
  <si>
    <r>
      <t>מחיר בשקלים עבור אספקה והתקנת מערכת ניהול וניתוח ווידאו והקלטה, מערכת כריזה, מערכת אינטרקום, מערכת בקרת כניסה, מערכת גילוי פריצה ומצוקה, מערכת שו"ב - בהתאם למפרט הדרישות לרבות אספקה והתקנה של ממשקי תוכנה לכל ה</t>
    </r>
    <r>
      <rPr>
        <b/>
        <sz val="12"/>
        <rFont val="David"/>
        <family val="2"/>
      </rPr>
      <t>מערכות הקיימות והחדשות שיותקנו</t>
    </r>
    <r>
      <rPr>
        <sz val="12"/>
        <rFont val="David"/>
        <family val="2"/>
      </rPr>
      <t xml:space="preserve">. כולל </t>
    </r>
    <r>
      <rPr>
        <b/>
        <sz val="12"/>
        <rFont val="David"/>
        <family val="2"/>
      </rPr>
      <t>החומרה והתוכנה וכל הרישיונות הנדרשים</t>
    </r>
    <r>
      <rPr>
        <sz val="12"/>
        <rFont val="David"/>
        <family val="2"/>
      </rPr>
      <t xml:space="preserve"> להפעלה מלאה וחיבור כל הציוד הקיים והחדש שיותקן במסגרת יישור הקו ובמסגרת מפרט הדרישות (מסמך ב) ותתי כל הפרקים - כולל אספקה, הפעלה ואינטגרציה מלאה עם מערכת השו"ב.</t>
    </r>
  </si>
  <si>
    <t>קומפלט</t>
  </si>
  <si>
    <r>
      <t xml:space="preserve">מחיר בשקלים עבור  כל </t>
    </r>
    <r>
      <rPr>
        <b/>
        <sz val="12"/>
        <rFont val="David"/>
        <family val="2"/>
      </rPr>
      <t xml:space="preserve">שנת שירות אחריות ותחזוקה לשנים 1-5 </t>
    </r>
    <r>
      <rPr>
        <sz val="12"/>
        <rFont val="David"/>
        <family val="2"/>
      </rPr>
      <t>עבור המערכות הקיימות בהתאם להגדרתם ולקבוע במסמך ב'.</t>
    </r>
  </si>
  <si>
    <r>
      <t xml:space="preserve">מחיר בשקלים עבור </t>
    </r>
    <r>
      <rPr>
        <sz val="12"/>
        <rFont val="David"/>
        <family val="2"/>
      </rPr>
      <t xml:space="preserve"> "</t>
    </r>
    <r>
      <rPr>
        <b/>
        <sz val="12"/>
        <rFont val="David"/>
        <family val="2"/>
      </rPr>
      <t>יישור קו</t>
    </r>
    <r>
      <rPr>
        <sz val="12"/>
        <rFont val="David"/>
        <family val="2"/>
      </rPr>
      <t>" - השמשת כל הציוד הקיים תקין ו/או תקול (תיקון או החלפה במידת הצורך - בהתאם לפרק 1 במסמך ב - סעיף 2 - מצב קיים).</t>
    </r>
  </si>
  <si>
    <t xml:space="preserve">כלול בסעיף 3 לטבלת שרותי תחזוקה </t>
  </si>
  <si>
    <t xml:space="preserve">יש למלא אחוז % שרות לשנה   ; לצורך חישוב אמת המידה של המחיר - המחיר שיצויין באחוזים יחושב בש"ח לפי סה"כ המחירון </t>
  </si>
  <si>
    <t>מחיר ליחידה לא כולל מע"מ</t>
  </si>
  <si>
    <t>סה"כ לא כולל מע"מ</t>
  </si>
  <si>
    <t>א' -ט'  סופי</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</si>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</sst>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0"/>
    <numFmt numFmtId="165" formatCode="[$-1000000]00000"/>
    <numFmt numFmtId="166" formatCode="&quot;₪&quot;\ #,##0.00"/>
  </numFmts>
  <fonts count="26" x14ac:knownFonts="1">
    <font>
      <sz val="11"/>
      <color theme="1"/>
      <name val="Arial"/>
      <family val="2"/>
      <charset val="177"/>
      <scheme val="minor"/>
    </font>
    <font>
      <sz val="12"/>
      <color indexed="8"/>
      <name val="David"/>
      <family val="2"/>
      <charset val="177"/>
    </font>
    <font>
      <b/>
      <sz val="12"/>
      <color indexed="8"/>
      <name val="David"/>
      <family val="2"/>
      <charset val="177"/>
    </font>
    <font>
      <b/>
      <sz val="12"/>
      <color indexed="8"/>
      <name val="David"/>
      <family val="2"/>
    </font>
    <font>
      <sz val="12"/>
      <name val="David"/>
      <family val="2"/>
    </font>
    <font>
      <b/>
      <sz val="12"/>
      <name val="David"/>
      <family val="2"/>
    </font>
    <font>
      <b/>
      <sz val="14"/>
      <name val="David"/>
      <family val="2"/>
    </font>
    <font>
      <b/>
      <sz val="14"/>
      <color indexed="8"/>
      <name val="David"/>
      <family val="2"/>
      <charset val="177"/>
    </font>
    <font>
      <b/>
      <u/>
      <sz val="12"/>
      <color indexed="8"/>
      <name val="David"/>
      <family val="2"/>
      <charset val="177"/>
    </font>
    <font>
      <sz val="12"/>
      <color indexed="8"/>
      <name val="David"/>
      <family val="2"/>
    </font>
    <font>
      <sz val="11"/>
      <color theme="1"/>
      <name val="Arial"/>
      <family val="2"/>
      <charset val="177"/>
      <scheme val="minor"/>
    </font>
    <font>
      <sz val="12"/>
      <color theme="1"/>
      <name val="Arial"/>
      <family val="2"/>
    </font>
    <font>
      <sz val="12"/>
      <color theme="1"/>
      <name val="David"/>
      <family val="2"/>
      <charset val="177"/>
    </font>
    <font>
      <b/>
      <sz val="14"/>
      <color theme="1"/>
      <name val="David"/>
      <family val="2"/>
      <charset val="177"/>
    </font>
    <font>
      <sz val="14"/>
      <color theme="1"/>
      <name val="Arial"/>
      <family val="2"/>
    </font>
    <font>
      <b/>
      <sz val="14"/>
      <color rgb="FF000000"/>
      <name val="David"/>
      <family val="2"/>
      <charset val="177"/>
    </font>
    <font>
      <b/>
      <sz val="12"/>
      <color theme="1"/>
      <name val="David"/>
      <family val="2"/>
      <charset val="177"/>
    </font>
    <font>
      <b/>
      <sz val="14"/>
      <color theme="1"/>
      <name val="David"/>
      <family val="2"/>
    </font>
    <font>
      <b/>
      <sz val="16"/>
      <color theme="1"/>
      <name val="David"/>
      <family val="2"/>
      <charset val="177"/>
    </font>
    <font>
      <sz val="12"/>
      <color rgb="FF000000"/>
      <name val="David"/>
      <family val="2"/>
      <charset val="177"/>
    </font>
    <font>
      <sz val="12"/>
      <color theme="1"/>
      <name val="David"/>
      <family val="2"/>
    </font>
    <font>
      <b/>
      <sz val="12"/>
      <color theme="1"/>
      <name val="David"/>
      <family val="2"/>
    </font>
    <font>
      <sz val="12"/>
      <color rgb="FFFF0000"/>
      <name val="David"/>
      <family val="2"/>
      <charset val="177"/>
    </font>
    <font>
      <sz val="12"/>
      <name val="David"/>
      <family val="2"/>
      <charset val="177"/>
    </font>
    <font>
      <b/>
      <u/>
      <sz val="12"/>
      <name val="David"/>
      <family val="2"/>
    </font>
    <font>
      <b/>
      <sz val="12"/>
      <color rgb="FFFF0000"/>
      <name val="David"/>
      <family val="2"/>
    </font>
  </fonts>
  <fills count="11">
    <fill>
      <patternFill patternType="none"/>
    </fill>
    <fill>
      <patternFill patternType="gray125"/>
    </fill>
    <fill>
      <patternFill patternType="solid">
        <fgColor rgb="FF999999"/>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s>
  <cellStyleXfs count="2">
    <xf numFmtId="0" fontId="0" fillId="0" borderId="0"/>
    <xf numFmtId="9" fontId="10" fillId="0" borderId="0" applyFont="0" applyFill="0" applyBorder="0" applyAlignment="0" applyProtection="0"/>
  </cellStyleXfs>
  <cellXfs count="152">
    <xf numFmtId="0" fontId="0" fillId="0" borderId="0" xfId="0"/>
    <xf numFmtId="0" fontId="11" fillId="0" borderId="3" xfId="0" applyFont="1" applyBorder="1" applyAlignment="1">
      <alignment horizontal="right" vertical="top" wrapText="1" readingOrder="2"/>
    </xf>
    <xf numFmtId="0" fontId="11" fillId="0" borderId="3" xfId="0" applyFont="1" applyBorder="1" applyAlignment="1">
      <alignment horizontal="center" vertical="center" wrapText="1" readingOrder="2"/>
    </xf>
    <xf numFmtId="3" fontId="11" fillId="0" borderId="3" xfId="0" applyNumberFormat="1" applyFont="1" applyBorder="1" applyAlignment="1">
      <alignment horizontal="center" vertical="center" wrapText="1" readingOrder="2"/>
    </xf>
    <xf numFmtId="0" fontId="0" fillId="0" borderId="0" xfId="0" applyAlignment="1">
      <alignment horizontal="center" vertical="center"/>
    </xf>
    <xf numFmtId="0" fontId="12" fillId="0" borderId="1" xfId="0" applyFont="1" applyBorder="1" applyAlignment="1">
      <alignment horizontal="center" vertical="top" wrapText="1" readingOrder="2"/>
    </xf>
    <xf numFmtId="0" fontId="12" fillId="0" borderId="1" xfId="0" applyFont="1" applyBorder="1" applyAlignment="1">
      <alignment horizontal="center" vertical="center" wrapText="1" readingOrder="2"/>
    </xf>
    <xf numFmtId="3" fontId="12" fillId="0" borderId="1" xfId="0" applyNumberFormat="1" applyFont="1" applyBorder="1" applyAlignment="1">
      <alignment horizontal="right" vertical="top" wrapText="1" readingOrder="2"/>
    </xf>
    <xf numFmtId="3" fontId="12" fillId="0" borderId="1" xfId="0" applyNumberFormat="1" applyFont="1" applyBorder="1" applyAlignment="1">
      <alignment horizontal="center" vertical="center" wrapText="1" readingOrder="2"/>
    </xf>
    <xf numFmtId="0" fontId="13" fillId="2" borderId="3" xfId="0" applyFont="1" applyFill="1" applyBorder="1" applyAlignment="1">
      <alignment horizontal="center" vertical="center" wrapText="1" readingOrder="2"/>
    </xf>
    <xf numFmtId="3" fontId="13" fillId="2" borderId="3" xfId="0" applyNumberFormat="1" applyFont="1" applyFill="1" applyBorder="1" applyAlignment="1">
      <alignment horizontal="center" vertical="center" wrapText="1" readingOrder="2"/>
    </xf>
    <xf numFmtId="0" fontId="13" fillId="3" borderId="3" xfId="0" applyFont="1" applyFill="1" applyBorder="1" applyAlignment="1">
      <alignment horizontal="center" vertical="top" wrapText="1" readingOrder="2"/>
    </xf>
    <xf numFmtId="0" fontId="13" fillId="4" borderId="1" xfId="0" applyFont="1" applyFill="1" applyBorder="1" applyAlignment="1">
      <alignment horizontal="center" vertical="top" wrapText="1" readingOrder="2"/>
    </xf>
    <xf numFmtId="0" fontId="13" fillId="4" borderId="1" xfId="0" applyFont="1" applyFill="1" applyBorder="1" applyAlignment="1">
      <alignment horizontal="center" vertical="center" wrapText="1" readingOrder="2"/>
    </xf>
    <xf numFmtId="3" fontId="13" fillId="4" borderId="1" xfId="0" applyNumberFormat="1" applyFont="1" applyFill="1" applyBorder="1" applyAlignment="1">
      <alignment horizontal="center" vertical="center" wrapText="1" readingOrder="2"/>
    </xf>
    <xf numFmtId="0" fontId="14" fillId="5" borderId="4" xfId="0" applyFont="1" applyFill="1" applyBorder="1" applyAlignment="1">
      <alignment horizontal="center" vertical="center" wrapText="1" readingOrder="2"/>
    </xf>
    <xf numFmtId="3" fontId="14" fillId="5" borderId="4" xfId="0" applyNumberFormat="1" applyFont="1" applyFill="1" applyBorder="1" applyAlignment="1">
      <alignment horizontal="right" vertical="top" wrapText="1" readingOrder="2"/>
    </xf>
    <xf numFmtId="3" fontId="14" fillId="5" borderId="4" xfId="0" applyNumberFormat="1" applyFont="1" applyFill="1" applyBorder="1" applyAlignment="1">
      <alignment horizontal="center" vertical="center" wrapText="1" readingOrder="2"/>
    </xf>
    <xf numFmtId="0" fontId="13" fillId="5" borderId="4" xfId="0" applyFont="1" applyFill="1" applyBorder="1" applyAlignment="1">
      <alignment horizontal="right" vertical="top" wrapText="1" readingOrder="2"/>
    </xf>
    <xf numFmtId="0" fontId="13" fillId="6" borderId="3" xfId="0" applyFont="1" applyFill="1" applyBorder="1" applyAlignment="1">
      <alignment horizontal="center" vertical="top" wrapText="1" readingOrder="2"/>
    </xf>
    <xf numFmtId="164" fontId="13" fillId="3" borderId="3" xfId="0" applyNumberFormat="1" applyFont="1" applyFill="1" applyBorder="1" applyAlignment="1">
      <alignment horizontal="center" vertical="center" wrapText="1" readingOrder="1"/>
    </xf>
    <xf numFmtId="164" fontId="13" fillId="6" borderId="3" xfId="0" applyNumberFormat="1" applyFont="1" applyFill="1" applyBorder="1" applyAlignment="1">
      <alignment horizontal="center" vertical="center" wrapText="1" readingOrder="1"/>
    </xf>
    <xf numFmtId="164" fontId="13" fillId="4" borderId="1" xfId="0" applyNumberFormat="1" applyFont="1" applyFill="1" applyBorder="1" applyAlignment="1">
      <alignment horizontal="center" vertical="center" wrapText="1" readingOrder="1"/>
    </xf>
    <xf numFmtId="0" fontId="12" fillId="0" borderId="0" xfId="0" applyFont="1" applyAlignment="1">
      <alignment horizontal="center" vertical="top" wrapText="1" readingOrder="2"/>
    </xf>
    <xf numFmtId="0" fontId="12" fillId="0" borderId="0" xfId="0" applyFont="1" applyAlignment="1">
      <alignment vertical="top" wrapText="1" readingOrder="2"/>
    </xf>
    <xf numFmtId="0" fontId="12" fillId="0" borderId="0" xfId="0" applyFont="1" applyAlignment="1">
      <alignment horizontal="center" vertical="center" wrapText="1" readingOrder="2"/>
    </xf>
    <xf numFmtId="3" fontId="12" fillId="0" borderId="0" xfId="0" applyNumberFormat="1" applyFont="1" applyAlignment="1">
      <alignment horizontal="center" vertical="center" wrapText="1" readingOrder="2"/>
    </xf>
    <xf numFmtId="0" fontId="14" fillId="7" borderId="4" xfId="0" applyFont="1" applyFill="1" applyBorder="1" applyAlignment="1">
      <alignment horizontal="center" vertical="center" wrapText="1" readingOrder="2"/>
    </xf>
    <xf numFmtId="3" fontId="14" fillId="7" borderId="4" xfId="0" applyNumberFormat="1" applyFont="1" applyFill="1" applyBorder="1" applyAlignment="1">
      <alignment horizontal="right" vertical="top" wrapText="1" readingOrder="2"/>
    </xf>
    <xf numFmtId="3" fontId="14" fillId="7" borderId="4" xfId="0" applyNumberFormat="1" applyFont="1" applyFill="1" applyBorder="1" applyAlignment="1">
      <alignment horizontal="center" vertical="center" wrapText="1" readingOrder="2"/>
    </xf>
    <xf numFmtId="0" fontId="17" fillId="3" borderId="1" xfId="0" applyFont="1" applyFill="1" applyBorder="1" applyAlignment="1">
      <alignment horizontal="center" vertical="top" wrapText="1" readingOrder="2"/>
    </xf>
    <xf numFmtId="0" fontId="17" fillId="3" borderId="1" xfId="0" applyFont="1" applyFill="1" applyBorder="1" applyAlignment="1">
      <alignment horizontal="center" vertical="center" wrapText="1" readingOrder="2"/>
    </xf>
    <xf numFmtId="3" fontId="17" fillId="3" borderId="1" xfId="0" applyNumberFormat="1" applyFont="1" applyFill="1" applyBorder="1" applyAlignment="1">
      <alignment horizontal="center" vertical="center" wrapText="1" readingOrder="2"/>
    </xf>
    <xf numFmtId="0" fontId="17" fillId="7" borderId="4" xfId="0" applyFont="1" applyFill="1" applyBorder="1" applyAlignment="1">
      <alignment horizontal="center" vertical="top" wrapText="1" readingOrder="2"/>
    </xf>
    <xf numFmtId="0" fontId="17" fillId="3" borderId="4" xfId="0" applyFont="1" applyFill="1" applyBorder="1" applyAlignment="1">
      <alignment horizontal="center" vertical="top" wrapText="1" readingOrder="2"/>
    </xf>
    <xf numFmtId="0" fontId="11" fillId="3" borderId="1" xfId="0" applyFont="1" applyFill="1" applyBorder="1" applyAlignment="1">
      <alignment horizontal="center" vertical="center" wrapText="1" readingOrder="2"/>
    </xf>
    <xf numFmtId="3" fontId="11" fillId="3" borderId="1" xfId="0" applyNumberFormat="1" applyFont="1" applyFill="1" applyBorder="1" applyAlignment="1">
      <alignment horizontal="center" vertical="center" wrapText="1" readingOrder="2"/>
    </xf>
    <xf numFmtId="164" fontId="13" fillId="3" borderId="1" xfId="0" applyNumberFormat="1"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2"/>
    </xf>
    <xf numFmtId="3" fontId="13" fillId="3" borderId="1" xfId="0" applyNumberFormat="1" applyFont="1" applyFill="1" applyBorder="1" applyAlignment="1">
      <alignment horizontal="center" vertical="center" wrapText="1" readingOrder="2"/>
    </xf>
    <xf numFmtId="0" fontId="13" fillId="9" borderId="3" xfId="0" applyFont="1" applyFill="1" applyBorder="1" applyAlignment="1">
      <alignment horizontal="center" vertical="top" wrapText="1" readingOrder="2"/>
    </xf>
    <xf numFmtId="0" fontId="11" fillId="0" borderId="5" xfId="0" applyFont="1" applyBorder="1" applyAlignment="1">
      <alignment horizontal="center" vertical="top" wrapText="1" readingOrder="2"/>
    </xf>
    <xf numFmtId="0" fontId="11" fillId="0" borderId="5" xfId="0" applyFont="1" applyBorder="1" applyAlignment="1">
      <alignment horizontal="center" vertical="center" wrapText="1" readingOrder="2"/>
    </xf>
    <xf numFmtId="3" fontId="11" fillId="0" borderId="5" xfId="0" applyNumberFormat="1" applyFont="1" applyBorder="1" applyAlignment="1">
      <alignment horizontal="center" vertical="center" wrapText="1" readingOrder="2"/>
    </xf>
    <xf numFmtId="0" fontId="13" fillId="5" borderId="3" xfId="0" applyFont="1" applyFill="1" applyBorder="1" applyAlignment="1">
      <alignment horizontal="center" vertical="top" wrapText="1" readingOrder="2"/>
    </xf>
    <xf numFmtId="166" fontId="6" fillId="5" borderId="1" xfId="0" applyNumberFormat="1" applyFont="1" applyFill="1" applyBorder="1" applyAlignment="1">
      <alignment horizontal="center" shrinkToFit="1"/>
    </xf>
    <xf numFmtId="164" fontId="13" fillId="3" borderId="6" xfId="0" applyNumberFormat="1" applyFont="1" applyFill="1" applyBorder="1" applyAlignment="1">
      <alignment horizontal="center" vertical="center" wrapText="1" readingOrder="1"/>
    </xf>
    <xf numFmtId="0" fontId="13" fillId="3" borderId="7" xfId="0" applyFont="1" applyFill="1" applyBorder="1" applyAlignment="1">
      <alignment horizontal="center" vertical="top" wrapText="1" readingOrder="2"/>
    </xf>
    <xf numFmtId="3" fontId="13" fillId="0" borderId="0" xfId="0" applyNumberFormat="1" applyFont="1" applyAlignment="1">
      <alignment horizontal="center" vertical="center" wrapText="1" readingOrder="2"/>
    </xf>
    <xf numFmtId="3" fontId="13" fillId="0" borderId="1" xfId="0" applyNumberFormat="1" applyFont="1" applyBorder="1" applyAlignment="1">
      <alignment horizontal="center" vertical="center" wrapText="1" readingOrder="2"/>
    </xf>
    <xf numFmtId="3" fontId="17" fillId="0" borderId="1" xfId="0" applyNumberFormat="1" applyFont="1" applyBorder="1" applyAlignment="1">
      <alignment horizontal="center" vertical="center" wrapText="1" readingOrder="2"/>
    </xf>
    <xf numFmtId="3" fontId="18" fillId="0" borderId="3" xfId="0" applyNumberFormat="1" applyFont="1" applyBorder="1" applyAlignment="1">
      <alignment horizontal="center" vertical="center" wrapText="1" readingOrder="2"/>
    </xf>
    <xf numFmtId="3" fontId="13" fillId="0" borderId="3" xfId="0" applyNumberFormat="1" applyFont="1" applyBorder="1" applyAlignment="1">
      <alignment horizontal="center" vertical="center" wrapText="1" readingOrder="2"/>
    </xf>
    <xf numFmtId="3" fontId="11" fillId="0" borderId="1" xfId="0" applyNumberFormat="1" applyFont="1" applyBorder="1" applyAlignment="1">
      <alignment horizontal="center" vertical="center" wrapText="1" readingOrder="2"/>
    </xf>
    <xf numFmtId="0" fontId="13" fillId="0" borderId="0" xfId="0" applyFont="1" applyAlignment="1">
      <alignment horizontal="center" vertical="top" wrapText="1" readingOrder="2"/>
    </xf>
    <xf numFmtId="0" fontId="0" fillId="0" borderId="0" xfId="0" applyAlignment="1">
      <alignment wrapText="1" readingOrder="2"/>
    </xf>
    <xf numFmtId="164" fontId="13" fillId="0" borderId="0" xfId="0" applyNumberFormat="1" applyFont="1" applyAlignment="1">
      <alignment horizontal="center" vertical="center" wrapText="1" readingOrder="1"/>
    </xf>
    <xf numFmtId="0" fontId="15" fillId="4" borderId="1" xfId="0" applyFont="1" applyFill="1" applyBorder="1" applyAlignment="1">
      <alignment horizontal="right" vertical="top" wrapText="1" readingOrder="2"/>
    </xf>
    <xf numFmtId="0" fontId="17" fillId="7" borderId="1" xfId="0" applyFont="1" applyFill="1" applyBorder="1" applyAlignment="1">
      <alignment horizontal="center" vertical="top" wrapText="1" readingOrder="2"/>
    </xf>
    <xf numFmtId="0" fontId="14" fillId="7" borderId="1" xfId="0" applyFont="1" applyFill="1" applyBorder="1" applyAlignment="1">
      <alignment horizontal="center" vertical="center" wrapText="1" readingOrder="2"/>
    </xf>
    <xf numFmtId="3" fontId="14" fillId="7" borderId="1" xfId="0" applyNumberFormat="1" applyFont="1" applyFill="1" applyBorder="1" applyAlignment="1">
      <alignment horizontal="right" vertical="top" wrapText="1" readingOrder="2"/>
    </xf>
    <xf numFmtId="3" fontId="14" fillId="7" borderId="1" xfId="0" applyNumberFormat="1" applyFont="1" applyFill="1" applyBorder="1" applyAlignment="1">
      <alignment horizontal="center" vertical="center" wrapText="1" readingOrder="2"/>
    </xf>
    <xf numFmtId="0" fontId="13" fillId="9" borderId="1" xfId="0" applyFont="1" applyFill="1" applyBorder="1" applyAlignment="1">
      <alignment horizontal="center" vertical="top" wrapText="1" readingOrder="2"/>
    </xf>
    <xf numFmtId="3" fontId="18" fillId="0" borderId="1" xfId="0" applyNumberFormat="1" applyFont="1" applyBorder="1" applyAlignment="1">
      <alignment horizontal="center" vertical="center" wrapText="1" readingOrder="2"/>
    </xf>
    <xf numFmtId="0" fontId="13" fillId="5" borderId="1" xfId="0" applyFont="1" applyFill="1" applyBorder="1" applyAlignment="1">
      <alignment horizontal="center" vertical="top" wrapText="1" readingOrder="2"/>
    </xf>
    <xf numFmtId="0" fontId="17" fillId="7" borderId="5" xfId="0" applyFont="1" applyFill="1" applyBorder="1" applyAlignment="1">
      <alignment horizontal="center" vertical="top" wrapText="1" readingOrder="2"/>
    </xf>
    <xf numFmtId="0" fontId="14" fillId="7" borderId="5" xfId="0" applyFont="1" applyFill="1" applyBorder="1" applyAlignment="1">
      <alignment horizontal="center" vertical="center" wrapText="1" readingOrder="2"/>
    </xf>
    <xf numFmtId="3" fontId="14" fillId="7" borderId="5" xfId="0" applyNumberFormat="1" applyFont="1" applyFill="1" applyBorder="1" applyAlignment="1">
      <alignment horizontal="right" vertical="top" wrapText="1" readingOrder="2"/>
    </xf>
    <xf numFmtId="3" fontId="14" fillId="7" borderId="5" xfId="0" applyNumberFormat="1" applyFont="1" applyFill="1" applyBorder="1" applyAlignment="1">
      <alignment horizontal="center" vertical="center" wrapText="1" readingOrder="2"/>
    </xf>
    <xf numFmtId="0" fontId="14" fillId="5" borderId="4" xfId="0" applyFont="1" applyFill="1" applyBorder="1" applyAlignment="1">
      <alignment horizontal="right" vertical="top" wrapText="1" readingOrder="2"/>
    </xf>
    <xf numFmtId="0" fontId="21" fillId="0" borderId="0" xfId="0" applyFont="1"/>
    <xf numFmtId="0" fontId="20" fillId="0" borderId="0" xfId="0" applyFont="1"/>
    <xf numFmtId="3" fontId="17" fillId="7" borderId="4" xfId="0" applyNumberFormat="1" applyFont="1" applyFill="1" applyBorder="1" applyAlignment="1">
      <alignment horizontal="center" vertical="top" wrapText="1" readingOrder="2"/>
    </xf>
    <xf numFmtId="0" fontId="12" fillId="8" borderId="1" xfId="0" applyFont="1" applyFill="1" applyBorder="1" applyAlignment="1">
      <alignment horizontal="center" vertical="center" wrapText="1" readingOrder="2"/>
    </xf>
    <xf numFmtId="3" fontId="12" fillId="8" borderId="1" xfId="0" applyNumberFormat="1" applyFont="1" applyFill="1" applyBorder="1" applyAlignment="1">
      <alignment horizontal="center" vertical="center" wrapText="1" readingOrder="2"/>
    </xf>
    <xf numFmtId="0" fontId="0" fillId="8" borderId="0" xfId="0" applyFill="1"/>
    <xf numFmtId="0" fontId="13" fillId="10" borderId="0" xfId="0" applyFont="1" applyFill="1" applyAlignment="1">
      <alignment horizontal="center" vertical="center"/>
    </xf>
    <xf numFmtId="0" fontId="0" fillId="0" borderId="0" xfId="0" applyAlignment="1">
      <alignment horizontal="right" vertical="center"/>
    </xf>
    <xf numFmtId="0" fontId="13" fillId="7" borderId="4" xfId="0" applyFont="1" applyFill="1" applyBorder="1" applyAlignment="1">
      <alignment horizontal="right" vertical="center" wrapText="1" readingOrder="2"/>
    </xf>
    <xf numFmtId="0" fontId="12" fillId="0" borderId="1" xfId="0" applyFont="1" applyBorder="1" applyAlignment="1">
      <alignment horizontal="right" vertical="center" wrapText="1" readingOrder="2"/>
    </xf>
    <xf numFmtId="0" fontId="17" fillId="3" borderId="1" xfId="0" applyFont="1" applyFill="1" applyBorder="1" applyAlignment="1">
      <alignment horizontal="right" vertical="center" wrapText="1" readingOrder="2"/>
    </xf>
    <xf numFmtId="0" fontId="12" fillId="0" borderId="0" xfId="0" applyFont="1" applyAlignment="1">
      <alignment horizontal="right" vertical="center" wrapText="1" readingOrder="2"/>
    </xf>
    <xf numFmtId="0" fontId="12" fillId="8" borderId="1" xfId="0" applyFont="1" applyFill="1" applyBorder="1" applyAlignment="1">
      <alignment horizontal="right" vertical="center" wrapText="1" readingOrder="2"/>
    </xf>
    <xf numFmtId="0" fontId="13" fillId="7" borderId="1" xfId="0" applyFont="1" applyFill="1" applyBorder="1" applyAlignment="1">
      <alignment horizontal="right" vertical="center" wrapText="1" readingOrder="2"/>
    </xf>
    <xf numFmtId="0" fontId="19" fillId="0" borderId="1" xfId="0" applyFont="1" applyBorder="1" applyAlignment="1">
      <alignment horizontal="right" vertical="center" wrapText="1" readingOrder="2"/>
    </xf>
    <xf numFmtId="0" fontId="4" fillId="0" borderId="1" xfId="0" applyFont="1" applyBorder="1" applyAlignment="1">
      <alignment horizontal="right" vertical="center" wrapText="1" shrinkToFit="1"/>
    </xf>
    <xf numFmtId="1" fontId="4" fillId="0" borderId="1" xfId="0" applyNumberFormat="1" applyFont="1" applyBorder="1" applyAlignment="1">
      <alignment horizontal="right" vertical="center" wrapText="1"/>
    </xf>
    <xf numFmtId="165" fontId="20" fillId="8" borderId="1" xfId="0" applyNumberFormat="1" applyFont="1" applyFill="1" applyBorder="1" applyAlignment="1">
      <alignment horizontal="right" vertical="center" wrapText="1"/>
    </xf>
    <xf numFmtId="0" fontId="13" fillId="7" borderId="5" xfId="0" applyFont="1" applyFill="1" applyBorder="1" applyAlignment="1">
      <alignment horizontal="right" vertical="center" wrapText="1" readingOrder="2"/>
    </xf>
    <xf numFmtId="0" fontId="4" fillId="8" borderId="1" xfId="0" applyFont="1" applyFill="1" applyBorder="1" applyAlignment="1">
      <alignment horizontal="right" vertical="center" wrapText="1" shrinkToFit="1"/>
    </xf>
    <xf numFmtId="0" fontId="13" fillId="3" borderId="1" xfId="0" applyFont="1" applyFill="1" applyBorder="1" applyAlignment="1">
      <alignment horizontal="right" vertical="center" wrapText="1" readingOrder="2"/>
    </xf>
    <xf numFmtId="0" fontId="15" fillId="3" borderId="1" xfId="0" applyFont="1" applyFill="1" applyBorder="1" applyAlignment="1">
      <alignment horizontal="right" vertical="center" wrapText="1" readingOrder="2"/>
    </xf>
    <xf numFmtId="0" fontId="11" fillId="0" borderId="3" xfId="0" applyFont="1" applyBorder="1" applyAlignment="1">
      <alignment horizontal="right" vertical="center" wrapText="1" readingOrder="2"/>
    </xf>
    <xf numFmtId="0" fontId="15" fillId="0" borderId="0" xfId="0" applyFont="1" applyAlignment="1">
      <alignment horizontal="right" vertical="center" wrapText="1" readingOrder="2"/>
    </xf>
    <xf numFmtId="0" fontId="15" fillId="3" borderId="0" xfId="0" applyFont="1" applyFill="1" applyAlignment="1">
      <alignment horizontal="right" vertical="center" wrapText="1" readingOrder="2"/>
    </xf>
    <xf numFmtId="3" fontId="22" fillId="0" borderId="1" xfId="0" applyNumberFormat="1" applyFont="1" applyBorder="1" applyAlignment="1">
      <alignment horizontal="center" vertical="center" wrapText="1" readingOrder="2"/>
    </xf>
    <xf numFmtId="0" fontId="4" fillId="0" borderId="1" xfId="0" applyFont="1" applyBorder="1" applyAlignment="1">
      <alignment vertical="top" wrapText="1" readingOrder="2"/>
    </xf>
    <xf numFmtId="0" fontId="4" fillId="0" borderId="1" xfId="0" applyFont="1" applyBorder="1" applyAlignment="1">
      <alignment horizontal="center" vertical="center" wrapText="1" readingOrder="2"/>
    </xf>
    <xf numFmtId="3" fontId="4" fillId="0" borderId="1" xfId="0" applyNumberFormat="1" applyFont="1" applyBorder="1" applyAlignment="1">
      <alignment horizontal="center" vertical="center" wrapText="1" readingOrder="2"/>
    </xf>
    <xf numFmtId="3" fontId="5" fillId="0" borderId="1" xfId="0" applyNumberFormat="1"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4" fillId="8" borderId="1" xfId="0" applyFont="1" applyFill="1" applyBorder="1" applyAlignment="1">
      <alignment horizontal="right" vertical="center" wrapText="1" readingOrder="2"/>
    </xf>
    <xf numFmtId="0" fontId="23" fillId="0" borderId="1" xfId="0" applyFont="1" applyBorder="1" applyAlignment="1">
      <alignment horizontal="right" vertical="center" wrapText="1" readingOrder="2"/>
    </xf>
    <xf numFmtId="0" fontId="23" fillId="0" borderId="1" xfId="0" applyFont="1" applyBorder="1" applyAlignment="1">
      <alignment horizontal="center" vertical="center" wrapText="1" readingOrder="2"/>
    </xf>
    <xf numFmtId="3" fontId="23" fillId="0" borderId="1" xfId="0" applyNumberFormat="1" applyFont="1" applyBorder="1" applyAlignment="1">
      <alignment horizontal="center" vertical="center" wrapText="1" readingOrder="2"/>
    </xf>
    <xf numFmtId="0" fontId="6" fillId="7" borderId="1" xfId="0" applyFont="1" applyFill="1" applyBorder="1" applyAlignment="1">
      <alignment horizontal="right" vertical="center" wrapText="1" readingOrder="2"/>
    </xf>
    <xf numFmtId="0" fontId="20" fillId="0" borderId="17" xfId="0" applyFont="1" applyBorder="1" applyAlignment="1">
      <alignment vertical="center" wrapText="1" readingOrder="2"/>
    </xf>
    <xf numFmtId="3" fontId="25" fillId="0" borderId="1" xfId="0" applyNumberFormat="1" applyFont="1" applyBorder="1" applyAlignment="1">
      <alignment horizontal="center" vertical="center" wrapText="1" readingOrder="2"/>
    </xf>
    <xf numFmtId="0" fontId="0" fillId="0" borderId="0" xfId="0" applyAlignment="1">
      <alignment horizontal="center" vertical="center" wrapText="1"/>
    </xf>
    <xf numFmtId="0" fontId="4" fillId="0" borderId="1" xfId="0" applyFont="1" applyBorder="1" applyAlignment="1">
      <alignment vertical="center" wrapText="1" readingOrder="2"/>
    </xf>
    <xf numFmtId="0" fontId="22" fillId="0" borderId="1" xfId="0" applyFont="1" applyBorder="1" applyAlignment="1">
      <alignment horizontal="right" vertical="center" wrapText="1" readingOrder="2"/>
    </xf>
    <xf numFmtId="0" fontId="22" fillId="0" borderId="1" xfId="0" applyFont="1" applyBorder="1" applyAlignment="1">
      <alignment horizontal="center" vertical="center" wrapText="1" readingOrder="2"/>
    </xf>
    <xf numFmtId="14" fontId="16" fillId="10" borderId="2" xfId="0" applyNumberFormat="1" applyFont="1" applyFill="1" applyBorder="1" applyAlignment="1">
      <alignment horizontal="center"/>
    </xf>
    <xf numFmtId="3" fontId="12" fillId="0" borderId="1" xfId="0" applyNumberFormat="1" applyFont="1" applyBorder="1" applyAlignment="1" applyProtection="1">
      <alignment horizontal="center" vertical="center" wrapText="1" readingOrder="2"/>
      <protection locked="0"/>
    </xf>
    <xf numFmtId="3" fontId="12" fillId="8" borderId="1" xfId="0" applyNumberFormat="1" applyFont="1" applyFill="1" applyBorder="1" applyAlignment="1" applyProtection="1">
      <alignment horizontal="center" vertical="center" wrapText="1" readingOrder="2"/>
      <protection locked="0"/>
    </xf>
    <xf numFmtId="3" fontId="22" fillId="0" borderId="1" xfId="0" applyNumberFormat="1" applyFont="1" applyBorder="1" applyAlignment="1" applyProtection="1">
      <alignment horizontal="center" vertical="center" wrapText="1" readingOrder="2"/>
      <protection locked="0"/>
    </xf>
    <xf numFmtId="3" fontId="12" fillId="0" borderId="1" xfId="0" applyNumberFormat="1" applyFont="1" applyBorder="1" applyAlignment="1" applyProtection="1">
      <alignment horizontal="right" vertical="top" wrapText="1" readingOrder="2"/>
    </xf>
    <xf numFmtId="3" fontId="12" fillId="0" borderId="1" xfId="0" applyNumberFormat="1" applyFont="1" applyBorder="1" applyAlignment="1" applyProtection="1">
      <alignment horizontal="center" vertical="center" wrapText="1" readingOrder="2"/>
    </xf>
    <xf numFmtId="9" fontId="18" fillId="9" borderId="3" xfId="0" applyNumberFormat="1" applyFont="1" applyFill="1" applyBorder="1" applyAlignment="1" applyProtection="1">
      <alignment horizontal="center" vertical="center" wrapText="1" readingOrder="1"/>
      <protection locked="0"/>
    </xf>
    <xf numFmtId="9" fontId="18" fillId="9" borderId="1" xfId="0" applyNumberFormat="1" applyFont="1" applyFill="1" applyBorder="1" applyAlignment="1" applyProtection="1">
      <alignment horizontal="center" vertical="center" wrapText="1" readingOrder="1"/>
      <protection locked="0"/>
    </xf>
    <xf numFmtId="3" fontId="4" fillId="0" borderId="1" xfId="0" applyNumberFormat="1" applyFont="1" applyFill="1" applyBorder="1" applyAlignment="1" applyProtection="1">
      <alignment horizontal="center" vertical="center" wrapText="1" readingOrder="2"/>
      <protection locked="0"/>
    </xf>
    <xf numFmtId="9" fontId="4" fillId="0" borderId="1" xfId="1" applyFont="1" applyBorder="1" applyAlignment="1" applyProtection="1">
      <alignment horizontal="center" vertical="center" wrapText="1" readingOrder="2"/>
      <protection locked="0"/>
    </xf>
    <xf numFmtId="3" fontId="17" fillId="0" borderId="1" xfId="0" applyNumberFormat="1" applyFont="1" applyFill="1" applyBorder="1" applyAlignment="1">
      <alignment horizontal="center" vertical="center" wrapText="1" readingOrder="2"/>
    </xf>
    <xf numFmtId="3" fontId="17" fillId="3" borderId="18" xfId="0" applyNumberFormat="1" applyFont="1" applyFill="1" applyBorder="1" applyAlignment="1">
      <alignment horizontal="center" vertical="center" wrapText="1" readingOrder="2"/>
    </xf>
    <xf numFmtId="9" fontId="18" fillId="9" borderId="7" xfId="0" applyNumberFormat="1" applyFont="1" applyFill="1" applyBorder="1" applyAlignment="1" applyProtection="1">
      <alignment horizontal="center" vertical="center" wrapText="1" readingOrder="1"/>
      <protection locked="0"/>
    </xf>
    <xf numFmtId="166" fontId="6" fillId="5" borderId="18" xfId="0" applyNumberFormat="1" applyFont="1" applyFill="1" applyBorder="1" applyAlignment="1">
      <alignment horizontal="center" shrinkToFit="1"/>
    </xf>
    <xf numFmtId="3" fontId="17" fillId="0" borderId="17" xfId="0" applyNumberFormat="1" applyFont="1" applyBorder="1" applyAlignment="1">
      <alignment horizontal="center" vertical="center" wrapText="1" readingOrder="2"/>
    </xf>
    <xf numFmtId="3" fontId="18" fillId="0" borderId="6" xfId="0" applyNumberFormat="1" applyFont="1" applyBorder="1" applyAlignment="1">
      <alignment horizontal="center" vertical="center" wrapText="1" readingOrder="2"/>
    </xf>
    <xf numFmtId="3" fontId="13" fillId="0" borderId="6" xfId="0" applyNumberFormat="1" applyFont="1" applyBorder="1" applyAlignment="1">
      <alignment horizontal="center" vertical="center" wrapText="1" readingOrder="2"/>
    </xf>
    <xf numFmtId="9" fontId="18" fillId="0" borderId="1" xfId="0" applyNumberFormat="1" applyFont="1" applyFill="1" applyBorder="1" applyAlignment="1">
      <alignment horizontal="center" vertical="center" wrapText="1" readingOrder="1"/>
    </xf>
    <xf numFmtId="166" fontId="6" fillId="0" borderId="1" xfId="0" applyNumberFormat="1" applyFont="1" applyFill="1" applyBorder="1" applyAlignment="1">
      <alignment horizontal="center" shrinkToFit="1"/>
    </xf>
    <xf numFmtId="0" fontId="13" fillId="10" borderId="8" xfId="0" applyFont="1" applyFill="1" applyBorder="1" applyAlignment="1">
      <alignment horizontal="center" vertical="center"/>
    </xf>
    <xf numFmtId="0" fontId="15" fillId="9" borderId="9" xfId="0" applyFont="1" applyFill="1" applyBorder="1" applyAlignment="1">
      <alignment horizontal="right" vertical="top" wrapText="1" readingOrder="2"/>
    </xf>
    <xf numFmtId="0" fontId="0" fillId="0" borderId="10" xfId="0" applyBorder="1" applyAlignment="1">
      <alignment wrapText="1" readingOrder="2"/>
    </xf>
    <xf numFmtId="0" fontId="0" fillId="0" borderId="11" xfId="0" applyBorder="1" applyAlignment="1">
      <alignment wrapText="1" readingOrder="2"/>
    </xf>
    <xf numFmtId="0" fontId="15" fillId="5" borderId="12" xfId="0" applyFont="1" applyFill="1" applyBorder="1" applyAlignment="1">
      <alignment horizontal="right" vertical="top" wrapText="1" readingOrder="2"/>
    </xf>
    <xf numFmtId="0" fontId="0" fillId="0" borderId="13" xfId="0" applyBorder="1" applyAlignment="1">
      <alignment wrapText="1" readingOrder="2"/>
    </xf>
    <xf numFmtId="0" fontId="0" fillId="0" borderId="6" xfId="0" applyBorder="1" applyAlignment="1">
      <alignment wrapText="1" readingOrder="2"/>
    </xf>
    <xf numFmtId="0" fontId="15" fillId="5" borderId="1" xfId="0" applyFont="1" applyFill="1" applyBorder="1" applyAlignment="1">
      <alignment horizontal="right" vertical="top" wrapText="1" readingOrder="2"/>
    </xf>
    <xf numFmtId="0" fontId="0" fillId="0" borderId="1" xfId="0" applyBorder="1" applyAlignment="1">
      <alignment wrapText="1" readingOrder="2"/>
    </xf>
    <xf numFmtId="0" fontId="17" fillId="3" borderId="1" xfId="0" applyFont="1" applyFill="1" applyBorder="1" applyAlignment="1">
      <alignment horizontal="right" vertical="top" wrapText="1" readingOrder="2"/>
    </xf>
    <xf numFmtId="0" fontId="15" fillId="6" borderId="19" xfId="0" applyFont="1" applyFill="1" applyBorder="1" applyAlignment="1">
      <alignment horizontal="center" vertical="center" wrapText="1" readingOrder="2"/>
    </xf>
    <xf numFmtId="0" fontId="15" fillId="6" borderId="14" xfId="0" applyFont="1" applyFill="1" applyBorder="1" applyAlignment="1">
      <alignment horizontal="center" vertical="center" wrapText="1" readingOrder="2"/>
    </xf>
    <xf numFmtId="0" fontId="15" fillId="6" borderId="20" xfId="0" applyFont="1" applyFill="1" applyBorder="1" applyAlignment="1">
      <alignment horizontal="center" vertical="center" wrapText="1" readingOrder="2"/>
    </xf>
    <xf numFmtId="0" fontId="15" fillId="3" borderId="1" xfId="0" applyFont="1" applyFill="1" applyBorder="1" applyAlignment="1">
      <alignment horizontal="right" vertical="top" wrapText="1" readingOrder="2"/>
    </xf>
    <xf numFmtId="0" fontId="0" fillId="0" borderId="1" xfId="0" applyBorder="1" applyAlignment="1">
      <alignment wrapText="1"/>
    </xf>
    <xf numFmtId="0" fontId="15" fillId="6" borderId="7" xfId="0" applyFont="1" applyFill="1" applyBorder="1" applyAlignment="1">
      <alignment horizontal="right" vertical="top" wrapText="1" readingOrder="2"/>
    </xf>
    <xf numFmtId="0" fontId="13" fillId="3" borderId="10" xfId="0" applyFont="1" applyFill="1" applyBorder="1" applyAlignment="1">
      <alignment horizontal="right" vertical="top" wrapText="1" readingOrder="2"/>
    </xf>
    <xf numFmtId="0" fontId="0" fillId="0" borderId="16" xfId="0" applyBorder="1" applyAlignment="1">
      <alignment wrapText="1" readingOrder="2"/>
    </xf>
    <xf numFmtId="0" fontId="15" fillId="3" borderId="14" xfId="0" applyFont="1" applyFill="1" applyBorder="1" applyAlignment="1">
      <alignment horizontal="right" vertical="top" wrapText="1" readingOrder="2"/>
    </xf>
    <xf numFmtId="0" fontId="0" fillId="0" borderId="14" xfId="0" applyBorder="1" applyAlignment="1">
      <alignment wrapText="1" readingOrder="2"/>
    </xf>
    <xf numFmtId="0" fontId="0" fillId="0" borderId="15" xfId="0" applyBorder="1" applyAlignment="1">
      <alignment wrapText="1" readingOrder="2"/>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0"/>
  <sheetViews>
    <sheetView rightToLeft="1" tabSelected="1" zoomScale="90" zoomScaleNormal="90" workbookViewId="0">
      <pane ySplit="4" topLeftCell="A5" activePane="bottomLeft" state="frozen"/>
      <selection pane="bottomLeft" activeCell="D5" sqref="D5"/>
    </sheetView>
  </sheetViews>
  <sheetFormatPr defaultRowHeight="13.8" x14ac:dyDescent="0.25"/>
  <cols>
    <col min="2" max="2" width="57" customWidth="1"/>
    <col min="3" max="3" width="9" style="4" customWidth="1"/>
    <col min="5" max="5" width="13.09765625" customWidth="1"/>
    <col min="6" max="6" width="15.09765625" customWidth="1"/>
    <col min="7" max="7" width="36.59765625" customWidth="1"/>
    <col min="8" max="8" width="21.5" customWidth="1"/>
  </cols>
  <sheetData>
    <row r="1" spans="1:8" ht="14.4" thickBot="1" x14ac:dyDescent="0.3"/>
    <row r="2" spans="1:8" ht="18.600000000000001" thickBot="1" x14ac:dyDescent="0.35">
      <c r="A2" s="131" t="s">
        <v>294</v>
      </c>
      <c r="B2" s="131"/>
      <c r="C2" s="131"/>
      <c r="D2" s="131"/>
      <c r="E2" s="131"/>
      <c r="F2" s="131"/>
      <c r="G2" s="112"/>
    </row>
    <row r="3" spans="1:8" ht="36" x14ac:dyDescent="0.25">
      <c r="A3" s="9" t="s">
        <v>6</v>
      </c>
      <c r="B3" s="9" t="s">
        <v>0</v>
      </c>
      <c r="C3" s="9" t="s">
        <v>1</v>
      </c>
      <c r="D3" s="9" t="s">
        <v>2</v>
      </c>
      <c r="E3" s="10" t="s">
        <v>307</v>
      </c>
      <c r="F3" s="10" t="s">
        <v>308</v>
      </c>
      <c r="G3" s="10" t="s">
        <v>7</v>
      </c>
    </row>
    <row r="4" spans="1:8" ht="18" x14ac:dyDescent="0.25">
      <c r="A4" s="69"/>
      <c r="B4" s="18" t="s">
        <v>182</v>
      </c>
      <c r="C4" s="15"/>
      <c r="D4" s="15"/>
      <c r="E4" s="16"/>
      <c r="F4" s="17"/>
      <c r="G4" s="16"/>
    </row>
    <row r="5" spans="1:8" ht="31.2" x14ac:dyDescent="0.25">
      <c r="A5" s="5">
        <v>1</v>
      </c>
      <c r="B5" s="96" t="s">
        <v>303</v>
      </c>
      <c r="C5" s="97" t="s">
        <v>183</v>
      </c>
      <c r="D5" s="97">
        <v>5</v>
      </c>
      <c r="E5" s="120"/>
      <c r="F5" s="98">
        <f>D5*E5</f>
        <v>0</v>
      </c>
      <c r="G5" s="99" t="s">
        <v>281</v>
      </c>
    </row>
    <row r="6" spans="1:8" ht="46.8" x14ac:dyDescent="0.25">
      <c r="A6" s="5">
        <v>2</v>
      </c>
      <c r="B6" s="109" t="s">
        <v>304</v>
      </c>
      <c r="C6" s="97" t="s">
        <v>302</v>
      </c>
      <c r="D6" s="97">
        <v>1</v>
      </c>
      <c r="E6" s="120"/>
      <c r="F6" s="98">
        <f t="shared" ref="F6:F7" si="0">D6*E6</f>
        <v>0</v>
      </c>
      <c r="G6" s="107"/>
      <c r="H6" s="108"/>
    </row>
    <row r="7" spans="1:8" ht="112.2" customHeight="1" x14ac:dyDescent="0.25">
      <c r="A7" s="5">
        <v>3</v>
      </c>
      <c r="B7" s="109" t="s">
        <v>301</v>
      </c>
      <c r="C7" s="97" t="s">
        <v>302</v>
      </c>
      <c r="D7" s="97">
        <v>1</v>
      </c>
      <c r="E7" s="120"/>
      <c r="F7" s="98">
        <f t="shared" si="0"/>
        <v>0</v>
      </c>
      <c r="G7" s="107"/>
      <c r="H7" s="108"/>
    </row>
    <row r="8" spans="1:8" ht="46.8" x14ac:dyDescent="0.25">
      <c r="A8" s="5">
        <v>4</v>
      </c>
      <c r="B8" s="96" t="s">
        <v>293</v>
      </c>
      <c r="C8" s="97" t="s">
        <v>183</v>
      </c>
      <c r="D8" s="97">
        <v>1</v>
      </c>
      <c r="E8" s="121"/>
      <c r="F8" s="98">
        <f>'הצעה מחירון ח"ח תחזוקה ביה"ח '!F281*'הצעה לשרותי תחזוקה '!E8</f>
        <v>0</v>
      </c>
      <c r="G8" s="99" t="s">
        <v>306</v>
      </c>
    </row>
    <row r="9" spans="1:8" ht="18" x14ac:dyDescent="0.25">
      <c r="A9" s="12"/>
      <c r="B9" s="57" t="s">
        <v>184</v>
      </c>
      <c r="C9" s="13"/>
      <c r="D9" s="13"/>
      <c r="E9" s="14"/>
      <c r="F9" s="22">
        <f>SUM(F5:F8)</f>
        <v>0</v>
      </c>
      <c r="G9" s="14"/>
    </row>
    <row r="10" spans="1:8" ht="15.6" x14ac:dyDescent="0.25">
      <c r="A10" s="23"/>
      <c r="B10" s="24"/>
      <c r="C10" s="25"/>
      <c r="D10" s="25"/>
      <c r="E10" s="26"/>
      <c r="F10" s="26"/>
      <c r="G10" s="26"/>
    </row>
  </sheetData>
  <sheetProtection password="EA33" sheet="1" objects="1" scenarios="1"/>
  <customSheetViews>
    <customSheetView guid="{23D80CFE-F2DC-425E-BB5E-9BB4BA5D1CCF}" scale="80">
      <selection activeCell="G2" sqref="G2"/>
      <pageMargins left="0.7" right="0.7" top="0.75" bottom="0.75" header="0.3" footer="0.3"/>
    </customSheetView>
  </customSheetViews>
  <mergeCells count="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8"/>
  <sheetViews>
    <sheetView rightToLeft="1" zoomScale="89" zoomScaleNormal="89" zoomScaleSheetLayoutView="89" workbookViewId="0">
      <pane ySplit="3" topLeftCell="A4" activePane="bottomLeft" state="frozen"/>
      <selection pane="bottomLeft" activeCell="F7" sqref="F7"/>
    </sheetView>
  </sheetViews>
  <sheetFormatPr defaultRowHeight="13.8" x14ac:dyDescent="0.25"/>
  <cols>
    <col min="1" max="1" width="7.5" customWidth="1"/>
    <col min="2" max="2" width="50.19921875" style="77" customWidth="1"/>
    <col min="3" max="3" width="7.3984375" style="4" customWidth="1"/>
    <col min="5" max="5" width="13.69921875" bestFit="1" customWidth="1"/>
    <col min="6" max="8" width="15.09765625" customWidth="1"/>
    <col min="9" max="9" width="28" customWidth="1"/>
  </cols>
  <sheetData>
    <row r="1" spans="1:9" ht="14.4" thickBot="1" x14ac:dyDescent="0.3">
      <c r="A1" s="75"/>
    </row>
    <row r="2" spans="1:9" ht="18.600000000000001" thickBot="1" x14ac:dyDescent="0.35">
      <c r="A2" s="131" t="s">
        <v>295</v>
      </c>
      <c r="B2" s="131"/>
      <c r="C2" s="131"/>
      <c r="D2" s="131"/>
      <c r="E2" s="131"/>
      <c r="F2" s="131"/>
      <c r="G2" s="76"/>
      <c r="H2" s="76"/>
      <c r="I2" s="112"/>
    </row>
    <row r="3" spans="1:9" ht="36" x14ac:dyDescent="0.25">
      <c r="A3" s="9" t="s">
        <v>6</v>
      </c>
      <c r="B3" s="9" t="s">
        <v>0</v>
      </c>
      <c r="C3" s="9" t="s">
        <v>1</v>
      </c>
      <c r="D3" s="9" t="s">
        <v>2</v>
      </c>
      <c r="E3" s="10" t="s">
        <v>12</v>
      </c>
      <c r="F3" s="10" t="s">
        <v>10</v>
      </c>
      <c r="G3" s="10" t="s">
        <v>180</v>
      </c>
      <c r="H3" s="10" t="s">
        <v>181</v>
      </c>
      <c r="I3" s="10" t="s">
        <v>7</v>
      </c>
    </row>
    <row r="4" spans="1:9" ht="18" x14ac:dyDescent="0.25">
      <c r="A4" s="33" t="s">
        <v>27</v>
      </c>
      <c r="B4" s="78" t="s">
        <v>232</v>
      </c>
      <c r="C4" s="27"/>
      <c r="D4" s="27"/>
      <c r="E4" s="28"/>
      <c r="F4" s="29"/>
      <c r="G4" s="29"/>
      <c r="H4" s="29"/>
      <c r="I4" s="28"/>
    </row>
    <row r="5" spans="1:9" ht="15.6" x14ac:dyDescent="0.25">
      <c r="A5" s="5"/>
      <c r="B5" s="79" t="s">
        <v>220</v>
      </c>
      <c r="C5" s="6"/>
      <c r="D5" s="6"/>
      <c r="E5" s="7"/>
      <c r="F5" s="8"/>
      <c r="G5" s="8"/>
      <c r="H5" s="8"/>
      <c r="I5" s="7"/>
    </row>
    <row r="6" spans="1:9" ht="46.8" x14ac:dyDescent="0.25">
      <c r="A6" s="5"/>
      <c r="B6" s="79" t="s">
        <v>229</v>
      </c>
      <c r="C6" s="6"/>
      <c r="D6" s="6"/>
      <c r="E6" s="7"/>
      <c r="F6" s="8"/>
      <c r="G6" s="8"/>
      <c r="H6" s="8"/>
      <c r="I6" s="116"/>
    </row>
    <row r="7" spans="1:9" ht="62.4" x14ac:dyDescent="0.25">
      <c r="A7" s="5">
        <v>1</v>
      </c>
      <c r="B7" s="79" t="s">
        <v>249</v>
      </c>
      <c r="C7" s="6" t="s">
        <v>4</v>
      </c>
      <c r="D7" s="6">
        <v>1</v>
      </c>
      <c r="E7" s="8">
        <v>2800</v>
      </c>
      <c r="F7" s="8">
        <f t="shared" ref="F7:F20" si="0">E7*D7</f>
        <v>2800</v>
      </c>
      <c r="G7" s="113"/>
      <c r="H7" s="113"/>
      <c r="I7" s="117"/>
    </row>
    <row r="8" spans="1:9" ht="62.4" x14ac:dyDescent="0.25">
      <c r="A8" s="5">
        <v>2</v>
      </c>
      <c r="B8" s="79" t="s">
        <v>299</v>
      </c>
      <c r="C8" s="6" t="s">
        <v>4</v>
      </c>
      <c r="D8" s="6">
        <v>1</v>
      </c>
      <c r="E8" s="8">
        <v>3800</v>
      </c>
      <c r="F8" s="8">
        <f t="shared" si="0"/>
        <v>3800</v>
      </c>
      <c r="G8" s="113"/>
      <c r="H8" s="113"/>
      <c r="I8" s="117"/>
    </row>
    <row r="9" spans="1:9" ht="64.2" customHeight="1" x14ac:dyDescent="0.25">
      <c r="A9" s="5">
        <v>3</v>
      </c>
      <c r="B9" s="79" t="s">
        <v>250</v>
      </c>
      <c r="C9" s="6" t="s">
        <v>4</v>
      </c>
      <c r="D9" s="6">
        <v>1</v>
      </c>
      <c r="E9" s="8">
        <v>3500</v>
      </c>
      <c r="F9" s="8">
        <f t="shared" si="0"/>
        <v>3500</v>
      </c>
      <c r="G9" s="113"/>
      <c r="H9" s="113"/>
      <c r="I9" s="117"/>
    </row>
    <row r="10" spans="1:9" ht="63.45" customHeight="1" x14ac:dyDescent="0.25">
      <c r="A10" s="5">
        <v>4</v>
      </c>
      <c r="B10" s="79" t="s">
        <v>251</v>
      </c>
      <c r="C10" s="6" t="s">
        <v>4</v>
      </c>
      <c r="D10" s="6">
        <v>1</v>
      </c>
      <c r="E10" s="8">
        <v>18000</v>
      </c>
      <c r="F10" s="8">
        <f t="shared" si="0"/>
        <v>18000</v>
      </c>
      <c r="G10" s="113"/>
      <c r="H10" s="113"/>
      <c r="I10" s="117"/>
    </row>
    <row r="11" spans="1:9" ht="62.4" x14ac:dyDescent="0.25">
      <c r="A11" s="5">
        <v>5</v>
      </c>
      <c r="B11" s="79" t="s">
        <v>230</v>
      </c>
      <c r="C11" s="6" t="s">
        <v>4</v>
      </c>
      <c r="D11" s="6">
        <v>1</v>
      </c>
      <c r="E11" s="8">
        <v>22000</v>
      </c>
      <c r="F11" s="8">
        <f>E11*D11</f>
        <v>22000</v>
      </c>
      <c r="G11" s="113"/>
      <c r="H11" s="113"/>
      <c r="I11" s="117"/>
    </row>
    <row r="12" spans="1:9" ht="63" customHeight="1" x14ac:dyDescent="0.25">
      <c r="A12" s="5">
        <v>6</v>
      </c>
      <c r="B12" s="79" t="s">
        <v>282</v>
      </c>
      <c r="C12" s="6" t="s">
        <v>4</v>
      </c>
      <c r="D12" s="6">
        <v>1</v>
      </c>
      <c r="E12" s="8">
        <v>3800</v>
      </c>
      <c r="F12" s="8">
        <f>E12*D12</f>
        <v>3800</v>
      </c>
      <c r="G12" s="113"/>
      <c r="H12" s="113"/>
      <c r="I12" s="117"/>
    </row>
    <row r="13" spans="1:9" ht="140.4" x14ac:dyDescent="0.25">
      <c r="A13" s="5">
        <v>7</v>
      </c>
      <c r="B13" s="79" t="s">
        <v>280</v>
      </c>
      <c r="C13" s="6" t="s">
        <v>4</v>
      </c>
      <c r="D13" s="6">
        <v>1</v>
      </c>
      <c r="E13" s="8">
        <v>11000</v>
      </c>
      <c r="F13" s="8">
        <f>E13*D13</f>
        <v>11000</v>
      </c>
      <c r="G13" s="113"/>
      <c r="H13" s="113"/>
      <c r="I13" s="117"/>
    </row>
    <row r="14" spans="1:9" ht="53.7" customHeight="1" x14ac:dyDescent="0.25">
      <c r="A14" s="5">
        <v>8</v>
      </c>
      <c r="B14" s="79" t="s">
        <v>279</v>
      </c>
      <c r="C14" s="6" t="s">
        <v>4</v>
      </c>
      <c r="D14" s="6">
        <v>1</v>
      </c>
      <c r="E14" s="8">
        <v>2600</v>
      </c>
      <c r="F14" s="8">
        <f t="shared" si="0"/>
        <v>2600</v>
      </c>
      <c r="G14" s="113"/>
      <c r="H14" s="113"/>
      <c r="I14" s="117"/>
    </row>
    <row r="15" spans="1:9" ht="31.2" x14ac:dyDescent="0.25">
      <c r="A15" s="5">
        <v>9</v>
      </c>
      <c r="B15" s="79" t="s">
        <v>185</v>
      </c>
      <c r="C15" s="6" t="s">
        <v>3</v>
      </c>
      <c r="D15" s="6">
        <v>1</v>
      </c>
      <c r="E15" s="8">
        <v>800</v>
      </c>
      <c r="F15" s="8">
        <f t="shared" si="0"/>
        <v>800</v>
      </c>
      <c r="G15" s="113"/>
      <c r="H15" s="113"/>
      <c r="I15" s="117"/>
    </row>
    <row r="16" spans="1:9" ht="31.2" x14ac:dyDescent="0.25">
      <c r="A16" s="5">
        <v>10</v>
      </c>
      <c r="B16" s="79" t="s">
        <v>186</v>
      </c>
      <c r="C16" s="6" t="s">
        <v>4</v>
      </c>
      <c r="D16" s="6">
        <v>1</v>
      </c>
      <c r="E16" s="8">
        <v>650</v>
      </c>
      <c r="F16" s="8">
        <f t="shared" si="0"/>
        <v>650</v>
      </c>
      <c r="G16" s="113"/>
      <c r="H16" s="113"/>
      <c r="I16" s="117"/>
    </row>
    <row r="17" spans="1:9" ht="109.5" customHeight="1" x14ac:dyDescent="0.25">
      <c r="A17" s="5">
        <v>11</v>
      </c>
      <c r="B17" s="79" t="s">
        <v>22</v>
      </c>
      <c r="C17" s="6" t="s">
        <v>4</v>
      </c>
      <c r="D17" s="6">
        <v>1</v>
      </c>
      <c r="E17" s="8">
        <v>1800</v>
      </c>
      <c r="F17" s="8">
        <f t="shared" si="0"/>
        <v>1800</v>
      </c>
      <c r="G17" s="113"/>
      <c r="H17" s="113"/>
      <c r="I17" s="117"/>
    </row>
    <row r="18" spans="1:9" ht="31.2" x14ac:dyDescent="0.25">
      <c r="A18" s="5">
        <v>12</v>
      </c>
      <c r="B18" s="79" t="s">
        <v>23</v>
      </c>
      <c r="C18" s="6" t="s">
        <v>4</v>
      </c>
      <c r="D18" s="6">
        <v>1</v>
      </c>
      <c r="E18" s="8">
        <v>1800</v>
      </c>
      <c r="F18" s="8">
        <f t="shared" si="0"/>
        <v>1800</v>
      </c>
      <c r="G18" s="113"/>
      <c r="H18" s="113"/>
      <c r="I18" s="117"/>
    </row>
    <row r="19" spans="1:9" ht="31.2" x14ac:dyDescent="0.25">
      <c r="A19" s="5">
        <v>13</v>
      </c>
      <c r="B19" s="79" t="s">
        <v>24</v>
      </c>
      <c r="C19" s="6" t="s">
        <v>4</v>
      </c>
      <c r="D19" s="6">
        <v>1</v>
      </c>
      <c r="E19" s="8">
        <v>2000</v>
      </c>
      <c r="F19" s="8">
        <f t="shared" si="0"/>
        <v>2000</v>
      </c>
      <c r="G19" s="113"/>
      <c r="H19" s="113"/>
      <c r="I19" s="117"/>
    </row>
    <row r="20" spans="1:9" ht="31.2" x14ac:dyDescent="0.25">
      <c r="A20" s="5">
        <v>14</v>
      </c>
      <c r="B20" s="79" t="s">
        <v>25</v>
      </c>
      <c r="C20" s="6" t="s">
        <v>4</v>
      </c>
      <c r="D20" s="6">
        <v>1</v>
      </c>
      <c r="E20" s="8">
        <v>2400</v>
      </c>
      <c r="F20" s="8">
        <f t="shared" si="0"/>
        <v>2400</v>
      </c>
      <c r="G20" s="113"/>
      <c r="H20" s="113"/>
      <c r="I20" s="117"/>
    </row>
    <row r="21" spans="1:9" ht="18" x14ac:dyDescent="0.25">
      <c r="A21" s="30" t="s">
        <v>27</v>
      </c>
      <c r="B21" s="80" t="s">
        <v>231</v>
      </c>
      <c r="C21" s="31"/>
      <c r="D21" s="31"/>
      <c r="E21" s="32"/>
      <c r="F21" s="123">
        <f>SUM(F7:F20)</f>
        <v>76950</v>
      </c>
      <c r="G21" s="122"/>
      <c r="H21" s="122"/>
      <c r="I21" s="126"/>
    </row>
    <row r="22" spans="1:9" ht="21" x14ac:dyDescent="0.25">
      <c r="A22" s="40"/>
      <c r="B22" s="132" t="s">
        <v>46</v>
      </c>
      <c r="C22" s="133"/>
      <c r="D22" s="133"/>
      <c r="E22" s="134"/>
      <c r="F22" s="124"/>
      <c r="G22" s="129"/>
      <c r="H22" s="129"/>
      <c r="I22" s="127"/>
    </row>
    <row r="23" spans="1:9" ht="18" x14ac:dyDescent="0.35">
      <c r="A23" s="44" t="s">
        <v>49</v>
      </c>
      <c r="B23" s="135" t="s">
        <v>233</v>
      </c>
      <c r="C23" s="136"/>
      <c r="D23" s="136"/>
      <c r="E23" s="137"/>
      <c r="F23" s="125">
        <f>F21-(F22*F21)</f>
        <v>76950</v>
      </c>
      <c r="G23" s="130"/>
      <c r="H23" s="130"/>
      <c r="I23" s="128"/>
    </row>
    <row r="24" spans="1:9" ht="15.6" x14ac:dyDescent="0.25">
      <c r="A24" s="23"/>
      <c r="B24" s="81"/>
      <c r="C24" s="25"/>
      <c r="D24" s="25"/>
      <c r="E24" s="26"/>
      <c r="F24" s="26"/>
      <c r="G24" s="26"/>
      <c r="H24" s="26"/>
      <c r="I24" s="26"/>
    </row>
    <row r="25" spans="1:9" ht="18" x14ac:dyDescent="0.25">
      <c r="A25" s="33" t="s">
        <v>28</v>
      </c>
      <c r="B25" s="78" t="s">
        <v>29</v>
      </c>
      <c r="C25" s="27"/>
      <c r="D25" s="27"/>
      <c r="E25" s="28"/>
      <c r="F25" s="29"/>
      <c r="G25" s="29"/>
      <c r="H25" s="29"/>
      <c r="I25" s="28"/>
    </row>
    <row r="26" spans="1:9" ht="15.6" x14ac:dyDescent="0.25">
      <c r="A26" s="5"/>
      <c r="B26" s="79" t="s">
        <v>220</v>
      </c>
      <c r="C26" s="6"/>
      <c r="D26" s="6"/>
      <c r="E26" s="7"/>
      <c r="F26" s="8"/>
      <c r="G26" s="8"/>
      <c r="H26" s="8"/>
      <c r="I26" s="7"/>
    </row>
    <row r="27" spans="1:9" ht="62.4" x14ac:dyDescent="0.25">
      <c r="A27" s="5">
        <v>15</v>
      </c>
      <c r="B27" s="100" t="s">
        <v>252</v>
      </c>
      <c r="C27" s="6" t="s">
        <v>4</v>
      </c>
      <c r="D27" s="6">
        <v>1</v>
      </c>
      <c r="E27" s="8">
        <v>4500</v>
      </c>
      <c r="F27" s="8">
        <f t="shared" ref="F27:F39" si="1">E27*D27</f>
        <v>4500</v>
      </c>
      <c r="G27" s="113"/>
      <c r="H27" s="113"/>
      <c r="I27" s="8" t="s">
        <v>178</v>
      </c>
    </row>
    <row r="28" spans="1:9" ht="62.4" x14ac:dyDescent="0.25">
      <c r="A28" s="5">
        <v>16</v>
      </c>
      <c r="B28" s="100" t="s">
        <v>253</v>
      </c>
      <c r="C28" s="6" t="s">
        <v>4</v>
      </c>
      <c r="D28" s="6">
        <v>1</v>
      </c>
      <c r="E28" s="8">
        <v>7500</v>
      </c>
      <c r="F28" s="8">
        <f t="shared" si="1"/>
        <v>7500</v>
      </c>
      <c r="G28" s="113"/>
      <c r="H28" s="113"/>
      <c r="I28" s="8" t="s">
        <v>178</v>
      </c>
    </row>
    <row r="29" spans="1:9" ht="62.4" x14ac:dyDescent="0.25">
      <c r="A29" s="5">
        <v>17</v>
      </c>
      <c r="B29" s="100" t="s">
        <v>254</v>
      </c>
      <c r="C29" s="6" t="s">
        <v>4</v>
      </c>
      <c r="D29" s="6">
        <v>1</v>
      </c>
      <c r="E29" s="8">
        <v>9000</v>
      </c>
      <c r="F29" s="8">
        <f t="shared" si="1"/>
        <v>9000</v>
      </c>
      <c r="G29" s="113"/>
      <c r="H29" s="113"/>
      <c r="I29" s="8" t="s">
        <v>178</v>
      </c>
    </row>
    <row r="30" spans="1:9" ht="62.4" x14ac:dyDescent="0.25">
      <c r="A30" s="5">
        <v>18</v>
      </c>
      <c r="B30" s="100" t="s">
        <v>255</v>
      </c>
      <c r="C30" s="6" t="s">
        <v>4</v>
      </c>
      <c r="D30" s="6">
        <v>1</v>
      </c>
      <c r="E30" s="8">
        <v>12500</v>
      </c>
      <c r="F30" s="8">
        <f t="shared" si="1"/>
        <v>12500</v>
      </c>
      <c r="G30" s="113"/>
      <c r="H30" s="113"/>
      <c r="I30" s="8" t="s">
        <v>178</v>
      </c>
    </row>
    <row r="31" spans="1:9" ht="62.4" x14ac:dyDescent="0.25">
      <c r="A31" s="5">
        <v>19</v>
      </c>
      <c r="B31" s="101" t="s">
        <v>256</v>
      </c>
      <c r="C31" s="73" t="s">
        <v>4</v>
      </c>
      <c r="D31" s="73">
        <v>1</v>
      </c>
      <c r="E31" s="74">
        <v>55000</v>
      </c>
      <c r="F31" s="74">
        <f t="shared" si="1"/>
        <v>55000</v>
      </c>
      <c r="G31" s="114"/>
      <c r="H31" s="114"/>
      <c r="I31" s="74" t="s">
        <v>178</v>
      </c>
    </row>
    <row r="32" spans="1:9" ht="31.2" x14ac:dyDescent="0.25">
      <c r="A32" s="5">
        <v>20</v>
      </c>
      <c r="B32" s="79" t="s">
        <v>234</v>
      </c>
      <c r="C32" s="6" t="s">
        <v>4</v>
      </c>
      <c r="D32" s="6">
        <v>1</v>
      </c>
      <c r="E32" s="8">
        <v>4500</v>
      </c>
      <c r="F32" s="8">
        <f t="shared" si="1"/>
        <v>4500</v>
      </c>
      <c r="G32" s="113"/>
      <c r="H32" s="113"/>
      <c r="I32" s="8"/>
    </row>
    <row r="33" spans="1:9" ht="15.6" x14ac:dyDescent="0.25">
      <c r="A33" s="5">
        <v>21</v>
      </c>
      <c r="B33" s="79" t="s">
        <v>41</v>
      </c>
      <c r="C33" s="6" t="s">
        <v>4</v>
      </c>
      <c r="D33" s="6">
        <v>1</v>
      </c>
      <c r="E33" s="8">
        <v>3500</v>
      </c>
      <c r="F33" s="8">
        <f t="shared" si="1"/>
        <v>3500</v>
      </c>
      <c r="G33" s="113"/>
      <c r="H33" s="113"/>
      <c r="I33" s="8"/>
    </row>
    <row r="34" spans="1:9" ht="46.8" x14ac:dyDescent="0.25">
      <c r="A34" s="5">
        <v>22</v>
      </c>
      <c r="B34" s="79" t="s">
        <v>31</v>
      </c>
      <c r="C34" s="6" t="s">
        <v>4</v>
      </c>
      <c r="D34" s="6">
        <v>1</v>
      </c>
      <c r="E34" s="8">
        <v>1800</v>
      </c>
      <c r="F34" s="8">
        <f t="shared" si="1"/>
        <v>1800</v>
      </c>
      <c r="G34" s="113"/>
      <c r="H34" s="113"/>
      <c r="I34" s="8"/>
    </row>
    <row r="35" spans="1:9" ht="31.2" x14ac:dyDescent="0.25">
      <c r="A35" s="5">
        <v>23</v>
      </c>
      <c r="B35" s="102" t="s">
        <v>248</v>
      </c>
      <c r="C35" s="103" t="s">
        <v>4</v>
      </c>
      <c r="D35" s="103">
        <v>1</v>
      </c>
      <c r="E35" s="104">
        <v>800</v>
      </c>
      <c r="F35" s="104">
        <f t="shared" si="1"/>
        <v>800</v>
      </c>
      <c r="G35" s="115"/>
      <c r="H35" s="115"/>
      <c r="I35" s="95"/>
    </row>
    <row r="36" spans="1:9" ht="31.2" x14ac:dyDescent="0.25">
      <c r="A36" s="5">
        <v>24</v>
      </c>
      <c r="B36" s="102" t="s">
        <v>283</v>
      </c>
      <c r="C36" s="103" t="s">
        <v>4</v>
      </c>
      <c r="D36" s="103">
        <v>1</v>
      </c>
      <c r="E36" s="104">
        <v>700</v>
      </c>
      <c r="F36" s="104">
        <f t="shared" ref="F36" si="2">E36*D36</f>
        <v>700</v>
      </c>
      <c r="G36" s="115"/>
      <c r="H36" s="115"/>
      <c r="I36" s="95"/>
    </row>
    <row r="37" spans="1:9" ht="31.2" x14ac:dyDescent="0.25">
      <c r="A37" s="5">
        <v>25</v>
      </c>
      <c r="B37" s="79" t="s">
        <v>30</v>
      </c>
      <c r="C37" s="6" t="s">
        <v>4</v>
      </c>
      <c r="D37" s="6">
        <v>1</v>
      </c>
      <c r="E37" s="8">
        <v>1200</v>
      </c>
      <c r="F37" s="8">
        <f t="shared" si="1"/>
        <v>1200</v>
      </c>
      <c r="G37" s="113"/>
      <c r="H37" s="113"/>
      <c r="I37" s="8"/>
    </row>
    <row r="38" spans="1:9" ht="46.8" x14ac:dyDescent="0.25">
      <c r="A38" s="5">
        <v>26</v>
      </c>
      <c r="B38" s="79" t="s">
        <v>270</v>
      </c>
      <c r="C38" s="6" t="s">
        <v>4</v>
      </c>
      <c r="D38" s="6">
        <v>1</v>
      </c>
      <c r="E38" s="8">
        <v>7500</v>
      </c>
      <c r="F38" s="8">
        <f t="shared" si="1"/>
        <v>7500</v>
      </c>
      <c r="G38" s="113"/>
      <c r="H38" s="113"/>
      <c r="I38" s="8"/>
    </row>
    <row r="39" spans="1:9" ht="33.6" customHeight="1" x14ac:dyDescent="0.25">
      <c r="A39" s="5">
        <v>27</v>
      </c>
      <c r="B39" s="79" t="s">
        <v>175</v>
      </c>
      <c r="C39" s="6" t="s">
        <v>4</v>
      </c>
      <c r="D39" s="6">
        <v>1</v>
      </c>
      <c r="E39" s="8">
        <v>35000</v>
      </c>
      <c r="F39" s="8">
        <f t="shared" si="1"/>
        <v>35000</v>
      </c>
      <c r="G39" s="113"/>
      <c r="H39" s="113"/>
      <c r="I39" s="8"/>
    </row>
    <row r="40" spans="1:9" ht="18" x14ac:dyDescent="0.25">
      <c r="A40" s="30" t="s">
        <v>28</v>
      </c>
      <c r="B40" s="80" t="s">
        <v>32</v>
      </c>
      <c r="C40" s="31"/>
      <c r="D40" s="31"/>
      <c r="E40" s="32"/>
      <c r="F40" s="32">
        <f>SUM(F27:F39)</f>
        <v>143500</v>
      </c>
      <c r="G40" s="122"/>
      <c r="H40" s="122"/>
      <c r="I40" s="50"/>
    </row>
    <row r="41" spans="1:9" ht="21" x14ac:dyDescent="0.25">
      <c r="A41" s="40"/>
      <c r="B41" s="132" t="s">
        <v>46</v>
      </c>
      <c r="C41" s="133"/>
      <c r="D41" s="133"/>
      <c r="E41" s="134"/>
      <c r="F41" s="118"/>
      <c r="G41" s="129"/>
      <c r="H41" s="129"/>
      <c r="I41" s="51"/>
    </row>
    <row r="42" spans="1:9" ht="18" x14ac:dyDescent="0.35">
      <c r="A42" s="44" t="s">
        <v>51</v>
      </c>
      <c r="B42" s="135" t="s">
        <v>50</v>
      </c>
      <c r="C42" s="136"/>
      <c r="D42" s="136"/>
      <c r="E42" s="137"/>
      <c r="F42" s="45">
        <f>F40-(F41*F40)</f>
        <v>143500</v>
      </c>
      <c r="G42" s="130"/>
      <c r="H42" s="130"/>
      <c r="I42" s="52"/>
    </row>
    <row r="43" spans="1:9" ht="15.6" x14ac:dyDescent="0.25">
      <c r="A43" s="23"/>
      <c r="B43" s="81"/>
      <c r="C43" s="25"/>
      <c r="D43" s="25"/>
      <c r="E43" s="26"/>
      <c r="F43" s="26"/>
      <c r="G43" s="26"/>
      <c r="H43" s="26"/>
      <c r="I43" s="26"/>
    </row>
    <row r="44" spans="1:9" ht="18" x14ac:dyDescent="0.25">
      <c r="A44" s="33" t="s">
        <v>33</v>
      </c>
      <c r="B44" s="78" t="s">
        <v>188</v>
      </c>
      <c r="C44" s="27"/>
      <c r="D44" s="27"/>
      <c r="E44" s="28"/>
      <c r="F44" s="29"/>
      <c r="G44" s="29"/>
      <c r="H44" s="29"/>
      <c r="I44" s="72" t="s">
        <v>189</v>
      </c>
    </row>
    <row r="45" spans="1:9" ht="15.6" x14ac:dyDescent="0.25">
      <c r="A45" s="5"/>
      <c r="B45" s="79" t="s">
        <v>220</v>
      </c>
      <c r="C45" s="6"/>
      <c r="D45" s="6"/>
      <c r="E45" s="7"/>
      <c r="F45" s="8"/>
      <c r="G45" s="8"/>
      <c r="H45" s="8"/>
      <c r="I45" s="7"/>
    </row>
    <row r="46" spans="1:9" ht="31.2" x14ac:dyDescent="0.25">
      <c r="A46" s="5">
        <v>28</v>
      </c>
      <c r="B46" s="79" t="s">
        <v>221</v>
      </c>
      <c r="C46" s="6" t="s">
        <v>4</v>
      </c>
      <c r="D46" s="6">
        <v>1</v>
      </c>
      <c r="E46" s="8">
        <v>2200</v>
      </c>
      <c r="F46" s="8">
        <f>E46*D46</f>
        <v>2200</v>
      </c>
      <c r="G46" s="113"/>
      <c r="H46" s="113"/>
      <c r="I46" s="8"/>
    </row>
    <row r="47" spans="1:9" ht="31.2" x14ac:dyDescent="0.25">
      <c r="A47" s="5">
        <v>29</v>
      </c>
      <c r="B47" s="79" t="s">
        <v>222</v>
      </c>
      <c r="C47" s="6" t="s">
        <v>4</v>
      </c>
      <c r="D47" s="6">
        <v>1</v>
      </c>
      <c r="E47" s="8">
        <v>2000</v>
      </c>
      <c r="F47" s="8">
        <f>E47*D47</f>
        <v>2000</v>
      </c>
      <c r="G47" s="113"/>
      <c r="H47" s="113"/>
      <c r="I47" s="8"/>
    </row>
    <row r="48" spans="1:9" ht="31.2" x14ac:dyDescent="0.25">
      <c r="A48" s="5">
        <v>30</v>
      </c>
      <c r="B48" s="79" t="s">
        <v>223</v>
      </c>
      <c r="C48" s="6" t="s">
        <v>4</v>
      </c>
      <c r="D48" s="6">
        <v>1</v>
      </c>
      <c r="E48" s="8">
        <v>500</v>
      </c>
      <c r="F48" s="8">
        <f>E48*D48</f>
        <v>500</v>
      </c>
      <c r="G48" s="113"/>
      <c r="H48" s="113"/>
      <c r="I48" s="8"/>
    </row>
    <row r="49" spans="1:9" ht="46.8" x14ac:dyDescent="0.25">
      <c r="A49" s="5">
        <v>31</v>
      </c>
      <c r="B49" s="79" t="s">
        <v>224</v>
      </c>
      <c r="C49" s="6" t="s">
        <v>4</v>
      </c>
      <c r="D49" s="6">
        <v>1</v>
      </c>
      <c r="E49" s="8">
        <v>500</v>
      </c>
      <c r="F49" s="8">
        <f>E49*D49</f>
        <v>500</v>
      </c>
      <c r="G49" s="113"/>
      <c r="H49" s="113"/>
      <c r="I49" s="8"/>
    </row>
    <row r="50" spans="1:9" ht="31.2" x14ac:dyDescent="0.25">
      <c r="A50" s="5">
        <v>32</v>
      </c>
      <c r="B50" s="79" t="s">
        <v>196</v>
      </c>
      <c r="C50" s="6" t="s">
        <v>3</v>
      </c>
      <c r="D50" s="6">
        <v>1</v>
      </c>
      <c r="E50" s="8">
        <v>2800</v>
      </c>
      <c r="F50" s="8">
        <f t="shared" ref="F50:F58" si="3">E50*D50</f>
        <v>2800</v>
      </c>
      <c r="G50" s="113"/>
      <c r="H50" s="113"/>
      <c r="I50" s="8"/>
    </row>
    <row r="51" spans="1:9" ht="31.2" x14ac:dyDescent="0.25">
      <c r="A51" s="5">
        <v>33</v>
      </c>
      <c r="B51" s="79" t="s">
        <v>197</v>
      </c>
      <c r="C51" s="6" t="s">
        <v>3</v>
      </c>
      <c r="D51" s="6">
        <v>1</v>
      </c>
      <c r="E51" s="8">
        <v>3200</v>
      </c>
      <c r="F51" s="8">
        <f>E51*D51</f>
        <v>3200</v>
      </c>
      <c r="G51" s="113"/>
      <c r="H51" s="113"/>
      <c r="I51" s="8"/>
    </row>
    <row r="52" spans="1:9" ht="31.2" x14ac:dyDescent="0.25">
      <c r="A52" s="5">
        <v>34</v>
      </c>
      <c r="B52" s="79" t="s">
        <v>198</v>
      </c>
      <c r="C52" s="6" t="s">
        <v>3</v>
      </c>
      <c r="D52" s="6">
        <v>1</v>
      </c>
      <c r="E52" s="8">
        <v>3200</v>
      </c>
      <c r="F52" s="8">
        <f>E52*D52</f>
        <v>3200</v>
      </c>
      <c r="G52" s="113"/>
      <c r="H52" s="113"/>
      <c r="I52" s="8"/>
    </row>
    <row r="53" spans="1:9" ht="15.6" x14ac:dyDescent="0.25">
      <c r="A53" s="5">
        <v>35</v>
      </c>
      <c r="B53" s="79" t="s">
        <v>111</v>
      </c>
      <c r="C53" s="6" t="s">
        <v>3</v>
      </c>
      <c r="D53" s="6">
        <v>1</v>
      </c>
      <c r="E53" s="8">
        <v>260</v>
      </c>
      <c r="F53" s="8">
        <f>E53*D53</f>
        <v>260</v>
      </c>
      <c r="G53" s="113"/>
      <c r="H53" s="113"/>
      <c r="I53" s="8"/>
    </row>
    <row r="54" spans="1:9" ht="31.2" x14ac:dyDescent="0.25">
      <c r="A54" s="5">
        <v>36</v>
      </c>
      <c r="B54" s="79" t="s">
        <v>112</v>
      </c>
      <c r="C54" s="6" t="s">
        <v>3</v>
      </c>
      <c r="D54" s="6">
        <v>1</v>
      </c>
      <c r="E54" s="8">
        <v>850</v>
      </c>
      <c r="F54" s="8">
        <f t="shared" si="3"/>
        <v>850</v>
      </c>
      <c r="G54" s="113"/>
      <c r="H54" s="113"/>
      <c r="I54" s="8"/>
    </row>
    <row r="55" spans="1:9" ht="46.8" x14ac:dyDescent="0.25">
      <c r="A55" s="5">
        <v>37</v>
      </c>
      <c r="B55" s="79" t="s">
        <v>113</v>
      </c>
      <c r="C55" s="6" t="s">
        <v>4</v>
      </c>
      <c r="D55" s="6">
        <v>1</v>
      </c>
      <c r="E55" s="8">
        <v>250</v>
      </c>
      <c r="F55" s="8">
        <f t="shared" si="3"/>
        <v>250</v>
      </c>
      <c r="G55" s="113"/>
      <c r="H55" s="113"/>
      <c r="I55" s="8"/>
    </row>
    <row r="56" spans="1:9" ht="15.6" x14ac:dyDescent="0.25">
      <c r="A56" s="5">
        <v>38</v>
      </c>
      <c r="B56" s="79" t="s">
        <v>114</v>
      </c>
      <c r="C56" s="6" t="s">
        <v>4</v>
      </c>
      <c r="D56" s="6">
        <v>1</v>
      </c>
      <c r="E56" s="8">
        <v>320</v>
      </c>
      <c r="F56" s="8">
        <f>E56*D56</f>
        <v>320</v>
      </c>
      <c r="G56" s="113"/>
      <c r="H56" s="113"/>
      <c r="I56" s="8"/>
    </row>
    <row r="57" spans="1:9" ht="15.6" x14ac:dyDescent="0.25">
      <c r="A57" s="5">
        <v>39</v>
      </c>
      <c r="B57" s="79" t="s">
        <v>115</v>
      </c>
      <c r="C57" s="6" t="s">
        <v>5</v>
      </c>
      <c r="D57" s="6">
        <v>1</v>
      </c>
      <c r="E57" s="8">
        <v>9</v>
      </c>
      <c r="F57" s="8">
        <f t="shared" si="3"/>
        <v>9</v>
      </c>
      <c r="G57" s="113"/>
      <c r="H57" s="113"/>
      <c r="I57" s="8"/>
    </row>
    <row r="58" spans="1:9" ht="46.8" x14ac:dyDescent="0.25">
      <c r="A58" s="5">
        <v>40</v>
      </c>
      <c r="B58" s="79" t="s">
        <v>116</v>
      </c>
      <c r="C58" s="6" t="s">
        <v>3</v>
      </c>
      <c r="D58" s="6">
        <v>1</v>
      </c>
      <c r="E58" s="8">
        <v>1500</v>
      </c>
      <c r="F58" s="8">
        <f t="shared" si="3"/>
        <v>1500</v>
      </c>
      <c r="G58" s="113"/>
      <c r="H58" s="113"/>
      <c r="I58" s="8"/>
    </row>
    <row r="59" spans="1:9" ht="18" x14ac:dyDescent="0.25">
      <c r="A59" s="30" t="s">
        <v>33</v>
      </c>
      <c r="B59" s="80" t="s">
        <v>34</v>
      </c>
      <c r="C59" s="31"/>
      <c r="D59" s="31"/>
      <c r="E59" s="32"/>
      <c r="F59" s="32">
        <f>SUM(F46:F58)</f>
        <v>17589</v>
      </c>
      <c r="G59" s="122"/>
      <c r="H59" s="122"/>
      <c r="I59" s="50"/>
    </row>
    <row r="60" spans="1:9" ht="21" x14ac:dyDescent="0.25">
      <c r="A60" s="40"/>
      <c r="B60" s="132" t="s">
        <v>46</v>
      </c>
      <c r="C60" s="133"/>
      <c r="D60" s="133"/>
      <c r="E60" s="134"/>
      <c r="F60" s="118"/>
      <c r="G60" s="129"/>
      <c r="H60" s="129"/>
      <c r="I60" s="51"/>
    </row>
    <row r="61" spans="1:9" ht="18" x14ac:dyDescent="0.35">
      <c r="A61" s="44" t="s">
        <v>53</v>
      </c>
      <c r="B61" s="135" t="s">
        <v>52</v>
      </c>
      <c r="C61" s="136"/>
      <c r="D61" s="136"/>
      <c r="E61" s="137"/>
      <c r="F61" s="45">
        <f>F59-(F60*F59)</f>
        <v>17589</v>
      </c>
      <c r="G61" s="130"/>
      <c r="H61" s="130"/>
      <c r="I61" s="52"/>
    </row>
    <row r="62" spans="1:9" ht="15.6" x14ac:dyDescent="0.25">
      <c r="A62" s="23"/>
      <c r="B62" s="81"/>
      <c r="C62" s="25"/>
      <c r="D62" s="25"/>
      <c r="E62" s="26"/>
      <c r="F62" s="26"/>
      <c r="G62" s="26"/>
      <c r="H62" s="26"/>
      <c r="I62" s="26"/>
    </row>
    <row r="63" spans="1:9" ht="18" x14ac:dyDescent="0.25">
      <c r="A63" s="33" t="s">
        <v>35</v>
      </c>
      <c r="B63" s="78" t="s">
        <v>75</v>
      </c>
      <c r="C63" s="27"/>
      <c r="D63" s="27"/>
      <c r="E63" s="28"/>
      <c r="F63" s="29"/>
      <c r="G63" s="29"/>
      <c r="H63" s="29"/>
      <c r="I63" s="28"/>
    </row>
    <row r="64" spans="1:9" ht="15.6" x14ac:dyDescent="0.25">
      <c r="A64" s="5"/>
      <c r="B64" s="79" t="s">
        <v>220</v>
      </c>
      <c r="C64" s="6"/>
      <c r="D64" s="6"/>
      <c r="E64" s="8"/>
      <c r="F64" s="8"/>
      <c r="G64" s="8"/>
      <c r="H64" s="8"/>
      <c r="I64" s="8"/>
    </row>
    <row r="65" spans="1:9" ht="15.6" x14ac:dyDescent="0.25">
      <c r="A65" s="5">
        <v>41</v>
      </c>
      <c r="B65" s="79" t="s">
        <v>62</v>
      </c>
      <c r="C65" s="6" t="s">
        <v>3</v>
      </c>
      <c r="D65" s="6">
        <v>1</v>
      </c>
      <c r="E65" s="8">
        <v>900</v>
      </c>
      <c r="F65" s="8">
        <f t="shared" ref="F65:F83" si="4">E65*D65</f>
        <v>900</v>
      </c>
      <c r="G65" s="113"/>
      <c r="H65" s="113"/>
      <c r="I65" s="8"/>
    </row>
    <row r="66" spans="1:9" ht="15.6" x14ac:dyDescent="0.25">
      <c r="A66" s="5">
        <v>42</v>
      </c>
      <c r="B66" s="79" t="s">
        <v>63</v>
      </c>
      <c r="C66" s="6" t="s">
        <v>3</v>
      </c>
      <c r="D66" s="6">
        <v>1</v>
      </c>
      <c r="E66" s="8">
        <v>1250</v>
      </c>
      <c r="F66" s="8">
        <f t="shared" si="4"/>
        <v>1250</v>
      </c>
      <c r="G66" s="113"/>
      <c r="H66" s="113"/>
      <c r="I66" s="8"/>
    </row>
    <row r="67" spans="1:9" ht="15.6" x14ac:dyDescent="0.25">
      <c r="A67" s="5">
        <v>43</v>
      </c>
      <c r="B67" s="79" t="s">
        <v>64</v>
      </c>
      <c r="C67" s="6" t="s">
        <v>65</v>
      </c>
      <c r="D67" s="6">
        <v>1</v>
      </c>
      <c r="E67" s="8">
        <v>1700</v>
      </c>
      <c r="F67" s="8">
        <f t="shared" si="4"/>
        <v>1700</v>
      </c>
      <c r="G67" s="113"/>
      <c r="H67" s="113"/>
      <c r="I67" s="8"/>
    </row>
    <row r="68" spans="1:9" ht="31.2" x14ac:dyDescent="0.25">
      <c r="A68" s="5">
        <v>44</v>
      </c>
      <c r="B68" s="79" t="s">
        <v>66</v>
      </c>
      <c r="C68" s="6" t="s">
        <v>4</v>
      </c>
      <c r="D68" s="6">
        <v>1</v>
      </c>
      <c r="E68" s="8">
        <v>235</v>
      </c>
      <c r="F68" s="8">
        <f t="shared" si="4"/>
        <v>235</v>
      </c>
      <c r="G68" s="113"/>
      <c r="H68" s="113"/>
      <c r="I68" s="8"/>
    </row>
    <row r="69" spans="1:9" ht="31.2" x14ac:dyDescent="0.25">
      <c r="A69" s="5">
        <v>45</v>
      </c>
      <c r="B69" s="79" t="s">
        <v>67</v>
      </c>
      <c r="C69" s="6" t="s">
        <v>4</v>
      </c>
      <c r="D69" s="6">
        <v>1</v>
      </c>
      <c r="E69" s="8">
        <v>2200</v>
      </c>
      <c r="F69" s="8">
        <f t="shared" si="4"/>
        <v>2200</v>
      </c>
      <c r="G69" s="113"/>
      <c r="H69" s="113"/>
      <c r="I69" s="8"/>
    </row>
    <row r="70" spans="1:9" ht="15.6" x14ac:dyDescent="0.25">
      <c r="A70" s="5">
        <v>46</v>
      </c>
      <c r="B70" s="79" t="s">
        <v>68</v>
      </c>
      <c r="C70" s="6" t="s">
        <v>3</v>
      </c>
      <c r="D70" s="6">
        <v>1</v>
      </c>
      <c r="E70" s="8">
        <v>3650</v>
      </c>
      <c r="F70" s="8">
        <f t="shared" si="4"/>
        <v>3650</v>
      </c>
      <c r="G70" s="113"/>
      <c r="H70" s="113"/>
      <c r="I70" s="8"/>
    </row>
    <row r="71" spans="1:9" ht="31.2" x14ac:dyDescent="0.25">
      <c r="A71" s="5">
        <v>47</v>
      </c>
      <c r="B71" s="79" t="s">
        <v>69</v>
      </c>
      <c r="C71" s="6" t="s">
        <v>3</v>
      </c>
      <c r="D71" s="6">
        <v>1</v>
      </c>
      <c r="E71" s="8">
        <v>4800</v>
      </c>
      <c r="F71" s="8">
        <f t="shared" si="4"/>
        <v>4800</v>
      </c>
      <c r="G71" s="113"/>
      <c r="H71" s="113"/>
      <c r="I71" s="8"/>
    </row>
    <row r="72" spans="1:9" ht="15.6" x14ac:dyDescent="0.25">
      <c r="A72" s="5">
        <v>48</v>
      </c>
      <c r="B72" s="79" t="s">
        <v>68</v>
      </c>
      <c r="C72" s="6" t="s">
        <v>3</v>
      </c>
      <c r="D72" s="6">
        <v>1</v>
      </c>
      <c r="E72" s="8">
        <v>5400</v>
      </c>
      <c r="F72" s="8">
        <f t="shared" si="4"/>
        <v>5400</v>
      </c>
      <c r="G72" s="113"/>
      <c r="H72" s="113"/>
      <c r="I72" s="8"/>
    </row>
    <row r="73" spans="1:9" ht="31.2" x14ac:dyDescent="0.25">
      <c r="A73" s="5">
        <v>49</v>
      </c>
      <c r="B73" s="79" t="s">
        <v>70</v>
      </c>
      <c r="C73" s="6" t="s">
        <v>3</v>
      </c>
      <c r="D73" s="6">
        <v>1</v>
      </c>
      <c r="E73" s="8">
        <v>6000</v>
      </c>
      <c r="F73" s="8">
        <f t="shared" si="4"/>
        <v>6000</v>
      </c>
      <c r="G73" s="113"/>
      <c r="H73" s="113"/>
      <c r="I73" s="8"/>
    </row>
    <row r="74" spans="1:9" ht="15.6" x14ac:dyDescent="0.25">
      <c r="A74" s="5">
        <v>50</v>
      </c>
      <c r="B74" s="79" t="s">
        <v>68</v>
      </c>
      <c r="C74" s="6" t="s">
        <v>3</v>
      </c>
      <c r="D74" s="6">
        <v>1</v>
      </c>
      <c r="E74" s="8">
        <v>8500</v>
      </c>
      <c r="F74" s="8">
        <f t="shared" si="4"/>
        <v>8500</v>
      </c>
      <c r="G74" s="113"/>
      <c r="H74" s="113"/>
      <c r="I74" s="8"/>
    </row>
    <row r="75" spans="1:9" ht="31.2" x14ac:dyDescent="0.25">
      <c r="A75" s="5">
        <v>51</v>
      </c>
      <c r="B75" s="79" t="s">
        <v>71</v>
      </c>
      <c r="C75" s="6" t="s">
        <v>3</v>
      </c>
      <c r="D75" s="6">
        <v>1</v>
      </c>
      <c r="E75" s="8">
        <v>320</v>
      </c>
      <c r="F75" s="8">
        <f t="shared" si="4"/>
        <v>320</v>
      </c>
      <c r="G75" s="113"/>
      <c r="H75" s="113"/>
      <c r="I75" s="8"/>
    </row>
    <row r="76" spans="1:9" ht="46.8" x14ac:dyDescent="0.25">
      <c r="A76" s="5">
        <v>52</v>
      </c>
      <c r="B76" s="79" t="s">
        <v>76</v>
      </c>
      <c r="C76" s="6" t="s">
        <v>3</v>
      </c>
      <c r="D76" s="6">
        <v>1</v>
      </c>
      <c r="E76" s="8">
        <v>750</v>
      </c>
      <c r="F76" s="8">
        <f t="shared" si="4"/>
        <v>750</v>
      </c>
      <c r="G76" s="113"/>
      <c r="H76" s="113"/>
      <c r="I76" s="8"/>
    </row>
    <row r="77" spans="1:9" ht="46.8" x14ac:dyDescent="0.25">
      <c r="A77" s="5">
        <v>53</v>
      </c>
      <c r="B77" s="79" t="s">
        <v>77</v>
      </c>
      <c r="C77" s="6" t="s">
        <v>3</v>
      </c>
      <c r="D77" s="6">
        <v>1</v>
      </c>
      <c r="E77" s="8">
        <v>950</v>
      </c>
      <c r="F77" s="8">
        <f t="shared" si="4"/>
        <v>950</v>
      </c>
      <c r="G77" s="113"/>
      <c r="H77" s="113"/>
      <c r="I77" s="8"/>
    </row>
    <row r="78" spans="1:9" ht="15.6" x14ac:dyDescent="0.25">
      <c r="A78" s="5">
        <v>54</v>
      </c>
      <c r="B78" s="79" t="s">
        <v>72</v>
      </c>
      <c r="C78" s="6" t="s">
        <v>3</v>
      </c>
      <c r="D78" s="6">
        <v>1</v>
      </c>
      <c r="E78" s="8" t="s">
        <v>73</v>
      </c>
      <c r="F78" s="8" t="s">
        <v>73</v>
      </c>
      <c r="G78" s="113"/>
      <c r="H78" s="113"/>
      <c r="I78" s="8"/>
    </row>
    <row r="79" spans="1:9" ht="62.4" x14ac:dyDescent="0.25">
      <c r="A79" s="5">
        <v>55</v>
      </c>
      <c r="B79" s="79" t="s">
        <v>78</v>
      </c>
      <c r="C79" s="6" t="s">
        <v>3</v>
      </c>
      <c r="D79" s="6">
        <v>1</v>
      </c>
      <c r="E79" s="8">
        <v>3600</v>
      </c>
      <c r="F79" s="8">
        <f t="shared" si="4"/>
        <v>3600</v>
      </c>
      <c r="G79" s="113"/>
      <c r="H79" s="113"/>
      <c r="I79" s="8" t="s">
        <v>271</v>
      </c>
    </row>
    <row r="80" spans="1:9" ht="62.4" x14ac:dyDescent="0.25">
      <c r="A80" s="5">
        <v>56</v>
      </c>
      <c r="B80" s="79" t="s">
        <v>235</v>
      </c>
      <c r="C80" s="6" t="s">
        <v>3</v>
      </c>
      <c r="D80" s="6">
        <v>1</v>
      </c>
      <c r="E80" s="8">
        <v>5500</v>
      </c>
      <c r="F80" s="8">
        <f t="shared" si="4"/>
        <v>5500</v>
      </c>
      <c r="G80" s="113"/>
      <c r="H80" s="113"/>
      <c r="I80" s="8" t="s">
        <v>271</v>
      </c>
    </row>
    <row r="81" spans="1:9" ht="15.6" x14ac:dyDescent="0.25">
      <c r="A81" s="5">
        <v>57</v>
      </c>
      <c r="B81" s="79" t="s">
        <v>79</v>
      </c>
      <c r="C81" s="6" t="s">
        <v>3</v>
      </c>
      <c r="D81" s="6">
        <v>1</v>
      </c>
      <c r="E81" s="8">
        <v>1600</v>
      </c>
      <c r="F81" s="8">
        <f t="shared" si="4"/>
        <v>1600</v>
      </c>
      <c r="G81" s="113"/>
      <c r="H81" s="113"/>
      <c r="I81" s="8"/>
    </row>
    <row r="82" spans="1:9" ht="15.6" x14ac:dyDescent="0.25">
      <c r="A82" s="5">
        <v>58</v>
      </c>
      <c r="B82" s="79" t="s">
        <v>82</v>
      </c>
      <c r="C82" s="6" t="s">
        <v>3</v>
      </c>
      <c r="D82" s="6">
        <v>1</v>
      </c>
      <c r="E82" s="8">
        <v>3200</v>
      </c>
      <c r="F82" s="8">
        <f t="shared" si="4"/>
        <v>3200</v>
      </c>
      <c r="G82" s="113"/>
      <c r="H82" s="113"/>
      <c r="I82" s="8"/>
    </row>
    <row r="83" spans="1:9" ht="15.6" x14ac:dyDescent="0.25">
      <c r="A83" s="5">
        <v>59</v>
      </c>
      <c r="B83" s="79" t="s">
        <v>83</v>
      </c>
      <c r="C83" s="6" t="s">
        <v>3</v>
      </c>
      <c r="D83" s="6">
        <v>1</v>
      </c>
      <c r="E83" s="8">
        <v>3500</v>
      </c>
      <c r="F83" s="8">
        <f t="shared" si="4"/>
        <v>3500</v>
      </c>
      <c r="G83" s="113"/>
      <c r="H83" s="113"/>
      <c r="I83" s="8"/>
    </row>
    <row r="84" spans="1:9" ht="15.6" x14ac:dyDescent="0.25">
      <c r="A84" s="5">
        <v>60</v>
      </c>
      <c r="B84" s="79" t="s">
        <v>74</v>
      </c>
      <c r="C84" s="6" t="s">
        <v>3</v>
      </c>
      <c r="D84" s="6">
        <v>1</v>
      </c>
      <c r="E84" s="8" t="s">
        <v>73</v>
      </c>
      <c r="F84" s="8" t="s">
        <v>73</v>
      </c>
      <c r="G84" s="113"/>
      <c r="H84" s="113"/>
      <c r="I84" s="8"/>
    </row>
    <row r="85" spans="1:9" ht="18" x14ac:dyDescent="0.25">
      <c r="A85" s="30" t="s">
        <v>35</v>
      </c>
      <c r="B85" s="80" t="s">
        <v>80</v>
      </c>
      <c r="C85" s="31"/>
      <c r="D85" s="31"/>
      <c r="E85" s="32"/>
      <c r="F85" s="32">
        <f>SUM(F65:F84)</f>
        <v>54055</v>
      </c>
      <c r="G85" s="122"/>
      <c r="H85" s="122"/>
      <c r="I85" s="50"/>
    </row>
    <row r="86" spans="1:9" ht="21" x14ac:dyDescent="0.25">
      <c r="A86" s="40"/>
      <c r="B86" s="132" t="s">
        <v>46</v>
      </c>
      <c r="C86" s="133"/>
      <c r="D86" s="133"/>
      <c r="E86" s="134"/>
      <c r="F86" s="118"/>
      <c r="G86" s="129"/>
      <c r="H86" s="129"/>
      <c r="I86" s="51"/>
    </row>
    <row r="87" spans="1:9" ht="18" x14ac:dyDescent="0.35">
      <c r="A87" s="44" t="s">
        <v>54</v>
      </c>
      <c r="B87" s="135" t="s">
        <v>81</v>
      </c>
      <c r="C87" s="136"/>
      <c r="D87" s="136"/>
      <c r="E87" s="137"/>
      <c r="F87" s="45">
        <f>F85-(F86*F85)</f>
        <v>54055</v>
      </c>
      <c r="G87" s="130"/>
      <c r="H87" s="130"/>
      <c r="I87" s="52"/>
    </row>
    <row r="88" spans="1:9" ht="15.6" x14ac:dyDescent="0.25">
      <c r="A88" s="23"/>
      <c r="B88" s="81"/>
      <c r="C88" s="25"/>
      <c r="D88" s="25"/>
      <c r="E88" s="26"/>
      <c r="F88" s="26"/>
      <c r="G88" s="26"/>
      <c r="H88" s="26"/>
      <c r="I88" s="26"/>
    </row>
    <row r="89" spans="1:9" ht="18" x14ac:dyDescent="0.25">
      <c r="A89" s="58" t="s">
        <v>36</v>
      </c>
      <c r="B89" s="83" t="s">
        <v>89</v>
      </c>
      <c r="C89" s="59"/>
      <c r="D89" s="59"/>
      <c r="E89" s="60"/>
      <c r="F89" s="61"/>
      <c r="G89" s="61"/>
      <c r="H89" s="61"/>
      <c r="I89" s="60"/>
    </row>
    <row r="90" spans="1:9" ht="15.6" x14ac:dyDescent="0.25">
      <c r="A90" s="5"/>
      <c r="B90" s="79" t="s">
        <v>220</v>
      </c>
      <c r="C90" s="6"/>
      <c r="D90" s="6"/>
      <c r="E90" s="8"/>
      <c r="F90" s="8"/>
      <c r="G90" s="8"/>
      <c r="H90" s="8"/>
      <c r="I90" s="8"/>
    </row>
    <row r="91" spans="1:9" ht="46.8" x14ac:dyDescent="0.25">
      <c r="A91" s="5"/>
      <c r="B91" s="79" t="s">
        <v>90</v>
      </c>
      <c r="C91" s="6"/>
      <c r="D91" s="6"/>
      <c r="E91" s="8"/>
      <c r="F91" s="8"/>
      <c r="G91" s="8"/>
      <c r="H91" s="8"/>
      <c r="I91" s="8"/>
    </row>
    <row r="92" spans="1:9" ht="62.4" x14ac:dyDescent="0.25">
      <c r="A92" s="5"/>
      <c r="B92" s="79" t="s">
        <v>237</v>
      </c>
      <c r="C92" s="6"/>
      <c r="D92" s="6"/>
      <c r="E92" s="8"/>
      <c r="F92" s="8"/>
      <c r="G92" s="8"/>
      <c r="H92" s="8"/>
      <c r="I92" s="8"/>
    </row>
    <row r="93" spans="1:9" ht="46.8" x14ac:dyDescent="0.25">
      <c r="A93" s="5"/>
      <c r="B93" s="79" t="s">
        <v>91</v>
      </c>
      <c r="C93" s="6"/>
      <c r="D93" s="6"/>
      <c r="E93" s="8"/>
      <c r="F93" s="8"/>
      <c r="G93" s="8"/>
      <c r="H93" s="8"/>
      <c r="I93" s="8"/>
    </row>
    <row r="94" spans="1:9" ht="31.2" x14ac:dyDescent="0.25">
      <c r="A94" s="5"/>
      <c r="B94" s="79" t="s">
        <v>247</v>
      </c>
      <c r="C94" s="6"/>
      <c r="D94" s="6"/>
      <c r="E94" s="8"/>
      <c r="F94" s="8"/>
      <c r="G94" s="8"/>
      <c r="H94" s="8"/>
      <c r="I94" s="8"/>
    </row>
    <row r="95" spans="1:9" ht="15.6" x14ac:dyDescent="0.25">
      <c r="A95" s="5">
        <v>61</v>
      </c>
      <c r="B95" s="79" t="s">
        <v>190</v>
      </c>
      <c r="C95" s="6" t="s">
        <v>3</v>
      </c>
      <c r="D95" s="6">
        <v>1</v>
      </c>
      <c r="E95" s="8">
        <v>700</v>
      </c>
      <c r="F95" s="8">
        <f t="shared" ref="F95:F136" si="5">E95*D95</f>
        <v>700</v>
      </c>
      <c r="G95" s="113"/>
      <c r="H95" s="113"/>
      <c r="I95" s="8"/>
    </row>
    <row r="96" spans="1:9" ht="15.6" x14ac:dyDescent="0.25">
      <c r="A96" s="5">
        <v>62</v>
      </c>
      <c r="B96" s="79" t="s">
        <v>191</v>
      </c>
      <c r="C96" s="6" t="s">
        <v>3</v>
      </c>
      <c r="D96" s="6">
        <v>1</v>
      </c>
      <c r="E96" s="8">
        <v>900</v>
      </c>
      <c r="F96" s="8">
        <f t="shared" si="5"/>
        <v>900</v>
      </c>
      <c r="G96" s="113"/>
      <c r="H96" s="113"/>
      <c r="I96" s="8"/>
    </row>
    <row r="97" spans="1:9" ht="46.8" x14ac:dyDescent="0.25">
      <c r="A97" s="5">
        <v>63</v>
      </c>
      <c r="B97" s="79" t="s">
        <v>269</v>
      </c>
      <c r="C97" s="6" t="s">
        <v>3</v>
      </c>
      <c r="D97" s="6">
        <v>1</v>
      </c>
      <c r="E97" s="8">
        <v>1350</v>
      </c>
      <c r="F97" s="8">
        <f t="shared" ref="F97" si="6">E97*D97</f>
        <v>1350</v>
      </c>
      <c r="G97" s="113"/>
      <c r="H97" s="113"/>
      <c r="I97" s="8"/>
    </row>
    <row r="98" spans="1:9" ht="31.2" x14ac:dyDescent="0.25">
      <c r="A98" s="5">
        <v>64</v>
      </c>
      <c r="B98" s="79" t="s">
        <v>192</v>
      </c>
      <c r="C98" s="6" t="s">
        <v>3</v>
      </c>
      <c r="D98" s="6">
        <v>1</v>
      </c>
      <c r="E98" s="8">
        <v>1200</v>
      </c>
      <c r="F98" s="8">
        <f t="shared" si="5"/>
        <v>1200</v>
      </c>
      <c r="G98" s="113"/>
      <c r="H98" s="113"/>
      <c r="I98" s="8"/>
    </row>
    <row r="99" spans="1:9" ht="31.2" x14ac:dyDescent="0.25">
      <c r="A99" s="5">
        <v>65</v>
      </c>
      <c r="B99" s="79" t="s">
        <v>195</v>
      </c>
      <c r="C99" s="6" t="s">
        <v>3</v>
      </c>
      <c r="D99" s="6">
        <v>1</v>
      </c>
      <c r="E99" s="8">
        <v>1600</v>
      </c>
      <c r="F99" s="8">
        <f t="shared" si="5"/>
        <v>1600</v>
      </c>
      <c r="G99" s="113"/>
      <c r="H99" s="113"/>
      <c r="I99" s="8"/>
    </row>
    <row r="100" spans="1:9" ht="31.2" x14ac:dyDescent="0.25">
      <c r="A100" s="5">
        <v>66</v>
      </c>
      <c r="B100" s="79" t="s">
        <v>193</v>
      </c>
      <c r="C100" s="6" t="s">
        <v>4</v>
      </c>
      <c r="D100" s="6">
        <v>1</v>
      </c>
      <c r="E100" s="8">
        <v>3000</v>
      </c>
      <c r="F100" s="8">
        <f t="shared" si="5"/>
        <v>3000</v>
      </c>
      <c r="G100" s="113"/>
      <c r="H100" s="113"/>
      <c r="I100" s="8"/>
    </row>
    <row r="101" spans="1:9" ht="31.2" x14ac:dyDescent="0.25">
      <c r="A101" s="5">
        <v>67</v>
      </c>
      <c r="B101" s="79" t="s">
        <v>194</v>
      </c>
      <c r="C101" s="6" t="s">
        <v>4</v>
      </c>
      <c r="D101" s="6">
        <v>1</v>
      </c>
      <c r="E101" s="8">
        <v>3800</v>
      </c>
      <c r="F101" s="8">
        <f t="shared" si="5"/>
        <v>3800</v>
      </c>
      <c r="G101" s="113"/>
      <c r="H101" s="113"/>
      <c r="I101" s="8"/>
    </row>
    <row r="102" spans="1:9" ht="15.6" x14ac:dyDescent="0.25">
      <c r="A102" s="5">
        <v>68</v>
      </c>
      <c r="B102" s="79" t="s">
        <v>92</v>
      </c>
      <c r="C102" s="6" t="s">
        <v>4</v>
      </c>
      <c r="D102" s="6">
        <v>1</v>
      </c>
      <c r="E102" s="8">
        <v>1800</v>
      </c>
      <c r="F102" s="8">
        <f t="shared" si="5"/>
        <v>1800</v>
      </c>
      <c r="G102" s="113"/>
      <c r="H102" s="113"/>
      <c r="I102" s="8"/>
    </row>
    <row r="103" spans="1:9" ht="15.6" x14ac:dyDescent="0.25">
      <c r="A103" s="5">
        <v>69</v>
      </c>
      <c r="B103" s="79" t="s">
        <v>95</v>
      </c>
      <c r="C103" s="6" t="s">
        <v>4</v>
      </c>
      <c r="D103" s="6">
        <v>1</v>
      </c>
      <c r="E103" s="8">
        <v>3200</v>
      </c>
      <c r="F103" s="8">
        <f t="shared" si="5"/>
        <v>3200</v>
      </c>
      <c r="G103" s="113"/>
      <c r="H103" s="113"/>
      <c r="I103" s="8"/>
    </row>
    <row r="104" spans="1:9" ht="15.6" x14ac:dyDescent="0.25">
      <c r="A104" s="5">
        <v>70</v>
      </c>
      <c r="B104" s="79" t="s">
        <v>93</v>
      </c>
      <c r="C104" s="6" t="s">
        <v>4</v>
      </c>
      <c r="D104" s="6">
        <v>1</v>
      </c>
      <c r="E104" s="8">
        <v>350</v>
      </c>
      <c r="F104" s="8">
        <f t="shared" si="5"/>
        <v>350</v>
      </c>
      <c r="G104" s="113"/>
      <c r="H104" s="113"/>
      <c r="I104" s="8"/>
    </row>
    <row r="105" spans="1:9" ht="15.6" x14ac:dyDescent="0.25">
      <c r="A105" s="5">
        <v>71</v>
      </c>
      <c r="B105" s="79" t="s">
        <v>98</v>
      </c>
      <c r="C105" s="6" t="s">
        <v>4</v>
      </c>
      <c r="D105" s="6">
        <v>1</v>
      </c>
      <c r="E105" s="8">
        <v>550</v>
      </c>
      <c r="F105" s="8">
        <f>E105*D105</f>
        <v>550</v>
      </c>
      <c r="G105" s="113"/>
      <c r="H105" s="113"/>
      <c r="I105" s="8"/>
    </row>
    <row r="106" spans="1:9" ht="15.6" x14ac:dyDescent="0.25">
      <c r="A106" s="5" t="s">
        <v>290</v>
      </c>
      <c r="B106" s="110" t="s">
        <v>289</v>
      </c>
      <c r="C106" s="111" t="s">
        <v>4</v>
      </c>
      <c r="D106" s="111">
        <v>1</v>
      </c>
      <c r="E106" s="95">
        <v>1100</v>
      </c>
      <c r="F106" s="95">
        <f>E106*D106</f>
        <v>1100</v>
      </c>
      <c r="G106" s="113"/>
      <c r="H106" s="113"/>
      <c r="I106" s="8"/>
    </row>
    <row r="107" spans="1:9" ht="62.4" x14ac:dyDescent="0.25">
      <c r="A107" s="5">
        <v>72</v>
      </c>
      <c r="B107" s="79" t="s">
        <v>236</v>
      </c>
      <c r="C107" s="6" t="s">
        <v>4</v>
      </c>
      <c r="D107" s="6">
        <v>1</v>
      </c>
      <c r="E107" s="8">
        <v>1500</v>
      </c>
      <c r="F107" s="8">
        <f t="shared" si="5"/>
        <v>1500</v>
      </c>
      <c r="G107" s="113"/>
      <c r="H107" s="113"/>
      <c r="I107" s="8"/>
    </row>
    <row r="108" spans="1:9" ht="15.6" x14ac:dyDescent="0.25">
      <c r="A108" s="5">
        <v>73</v>
      </c>
      <c r="B108" s="79" t="s">
        <v>94</v>
      </c>
      <c r="C108" s="6" t="s">
        <v>4</v>
      </c>
      <c r="D108" s="6">
        <v>1</v>
      </c>
      <c r="E108" s="8">
        <v>2800</v>
      </c>
      <c r="F108" s="8">
        <f t="shared" si="5"/>
        <v>2800</v>
      </c>
      <c r="G108" s="113"/>
      <c r="H108" s="113"/>
      <c r="I108" s="8"/>
    </row>
    <row r="109" spans="1:9" ht="15.6" x14ac:dyDescent="0.25">
      <c r="A109" s="5">
        <v>74</v>
      </c>
      <c r="B109" s="79" t="s">
        <v>97</v>
      </c>
      <c r="C109" s="6" t="s">
        <v>3</v>
      </c>
      <c r="D109" s="6">
        <v>1</v>
      </c>
      <c r="E109" s="8">
        <v>20000</v>
      </c>
      <c r="F109" s="8">
        <f>E109*D109</f>
        <v>20000</v>
      </c>
      <c r="G109" s="113"/>
      <c r="H109" s="113"/>
      <c r="I109" s="8"/>
    </row>
    <row r="110" spans="1:9" ht="15.6" x14ac:dyDescent="0.25">
      <c r="A110" s="5">
        <v>75</v>
      </c>
      <c r="B110" s="79" t="s">
        <v>96</v>
      </c>
      <c r="C110" s="6" t="s">
        <v>3</v>
      </c>
      <c r="D110" s="6">
        <v>1</v>
      </c>
      <c r="E110" s="8" t="s">
        <v>73</v>
      </c>
      <c r="F110" s="8" t="s">
        <v>73</v>
      </c>
      <c r="G110" s="113"/>
      <c r="H110" s="113"/>
      <c r="I110" s="8"/>
    </row>
    <row r="111" spans="1:9" ht="46.8" x14ac:dyDescent="0.25">
      <c r="A111" s="5">
        <v>76</v>
      </c>
      <c r="B111" s="79" t="s">
        <v>239</v>
      </c>
      <c r="C111" s="6" t="s">
        <v>3</v>
      </c>
      <c r="D111" s="6">
        <v>1</v>
      </c>
      <c r="E111" s="8">
        <v>18000</v>
      </c>
      <c r="F111" s="8">
        <f t="shared" ref="F111:F116" si="7">E111*D111</f>
        <v>18000</v>
      </c>
      <c r="G111" s="113"/>
      <c r="H111" s="113"/>
      <c r="I111" s="8"/>
    </row>
    <row r="112" spans="1:9" ht="15.6" x14ac:dyDescent="0.25">
      <c r="A112" s="5">
        <v>77</v>
      </c>
      <c r="B112" s="79" t="s">
        <v>245</v>
      </c>
      <c r="C112" s="6" t="s">
        <v>4</v>
      </c>
      <c r="D112" s="6">
        <v>1</v>
      </c>
      <c r="E112" s="8">
        <v>800</v>
      </c>
      <c r="F112" s="8">
        <f t="shared" si="7"/>
        <v>800</v>
      </c>
      <c r="G112" s="113"/>
      <c r="H112" s="113"/>
      <c r="I112" s="8"/>
    </row>
    <row r="113" spans="1:9" ht="15.6" x14ac:dyDescent="0.25">
      <c r="A113" s="5">
        <v>78</v>
      </c>
      <c r="B113" s="79" t="s">
        <v>246</v>
      </c>
      <c r="C113" s="6" t="s">
        <v>4</v>
      </c>
      <c r="D113" s="6">
        <v>1</v>
      </c>
      <c r="E113" s="8">
        <v>600</v>
      </c>
      <c r="F113" s="8">
        <f t="shared" si="7"/>
        <v>600</v>
      </c>
      <c r="G113" s="113"/>
      <c r="H113" s="113"/>
      <c r="I113" s="8"/>
    </row>
    <row r="114" spans="1:9" ht="15.6" x14ac:dyDescent="0.25">
      <c r="A114" s="5">
        <v>79</v>
      </c>
      <c r="B114" s="79" t="s">
        <v>238</v>
      </c>
      <c r="C114" s="6" t="s">
        <v>4</v>
      </c>
      <c r="D114" s="6">
        <v>1</v>
      </c>
      <c r="E114" s="8">
        <v>6</v>
      </c>
      <c r="F114" s="8">
        <f t="shared" si="7"/>
        <v>6</v>
      </c>
      <c r="G114" s="113"/>
      <c r="H114" s="113"/>
      <c r="I114" s="8"/>
    </row>
    <row r="115" spans="1:9" ht="15.6" x14ac:dyDescent="0.25">
      <c r="A115" s="5">
        <v>80</v>
      </c>
      <c r="B115" s="79" t="s">
        <v>99</v>
      </c>
      <c r="C115" s="6" t="s">
        <v>4</v>
      </c>
      <c r="D115" s="6">
        <v>1</v>
      </c>
      <c r="E115" s="8">
        <v>500</v>
      </c>
      <c r="F115" s="8">
        <f t="shared" si="7"/>
        <v>500</v>
      </c>
      <c r="G115" s="113"/>
      <c r="H115" s="113"/>
      <c r="I115" s="8"/>
    </row>
    <row r="116" spans="1:9" ht="15.6" x14ac:dyDescent="0.25">
      <c r="A116" s="5">
        <v>81</v>
      </c>
      <c r="B116" s="79" t="s">
        <v>84</v>
      </c>
      <c r="C116" s="6" t="s">
        <v>4</v>
      </c>
      <c r="D116" s="6">
        <v>1</v>
      </c>
      <c r="E116" s="8">
        <v>750</v>
      </c>
      <c r="F116" s="8">
        <f t="shared" si="7"/>
        <v>750</v>
      </c>
      <c r="G116" s="113"/>
      <c r="H116" s="113"/>
      <c r="I116" s="8"/>
    </row>
    <row r="117" spans="1:9" ht="15.6" x14ac:dyDescent="0.25">
      <c r="A117" s="5">
        <v>82</v>
      </c>
      <c r="B117" s="79" t="s">
        <v>100</v>
      </c>
      <c r="C117" s="6" t="s">
        <v>4</v>
      </c>
      <c r="D117" s="6">
        <v>1</v>
      </c>
      <c r="E117" s="8">
        <v>950</v>
      </c>
      <c r="F117" s="8">
        <f t="shared" si="5"/>
        <v>950</v>
      </c>
      <c r="G117" s="113"/>
      <c r="H117" s="113"/>
      <c r="I117" s="8"/>
    </row>
    <row r="118" spans="1:9" ht="15.6" x14ac:dyDescent="0.25">
      <c r="A118" s="5">
        <v>83</v>
      </c>
      <c r="B118" s="79" t="s">
        <v>85</v>
      </c>
      <c r="C118" s="6" t="s">
        <v>4</v>
      </c>
      <c r="D118" s="6">
        <v>1</v>
      </c>
      <c r="E118" s="8">
        <v>400</v>
      </c>
      <c r="F118" s="8">
        <f t="shared" si="5"/>
        <v>400</v>
      </c>
      <c r="G118" s="113"/>
      <c r="H118" s="113"/>
      <c r="I118" s="8"/>
    </row>
    <row r="119" spans="1:9" ht="31.2" x14ac:dyDescent="0.25">
      <c r="A119" s="5">
        <v>84</v>
      </c>
      <c r="B119" s="79" t="s">
        <v>101</v>
      </c>
      <c r="C119" s="6" t="s">
        <v>4</v>
      </c>
      <c r="D119" s="6">
        <v>1</v>
      </c>
      <c r="E119" s="8">
        <v>5500</v>
      </c>
      <c r="F119" s="8">
        <f>E119*D119</f>
        <v>5500</v>
      </c>
      <c r="G119" s="113"/>
      <c r="H119" s="113"/>
      <c r="I119" s="8"/>
    </row>
    <row r="120" spans="1:9" ht="15.6" x14ac:dyDescent="0.25">
      <c r="A120" s="5">
        <v>85</v>
      </c>
      <c r="B120" s="79" t="s">
        <v>86</v>
      </c>
      <c r="C120" s="6" t="s">
        <v>4</v>
      </c>
      <c r="D120" s="6">
        <v>1</v>
      </c>
      <c r="E120" s="8">
        <v>350</v>
      </c>
      <c r="F120" s="8">
        <f t="shared" si="5"/>
        <v>350</v>
      </c>
      <c r="G120" s="113"/>
      <c r="H120" s="113"/>
      <c r="I120" s="8"/>
    </row>
    <row r="121" spans="1:9" ht="15.6" x14ac:dyDescent="0.25">
      <c r="A121" s="5" t="s">
        <v>291</v>
      </c>
      <c r="B121" s="110" t="s">
        <v>286</v>
      </c>
      <c r="C121" s="111" t="s">
        <v>4</v>
      </c>
      <c r="D121" s="111">
        <v>1</v>
      </c>
      <c r="E121" s="95">
        <v>850</v>
      </c>
      <c r="F121" s="95">
        <f t="shared" ref="F121" si="8">E121*D121</f>
        <v>850</v>
      </c>
      <c r="G121" s="113"/>
      <c r="H121" s="113"/>
      <c r="I121" s="8"/>
    </row>
    <row r="122" spans="1:9" ht="31.2" x14ac:dyDescent="0.25">
      <c r="A122" s="5">
        <v>86</v>
      </c>
      <c r="B122" s="79" t="s">
        <v>243</v>
      </c>
      <c r="C122" s="6" t="s">
        <v>4</v>
      </c>
      <c r="D122" s="6">
        <v>1</v>
      </c>
      <c r="E122" s="8">
        <v>350</v>
      </c>
      <c r="F122" s="8">
        <f t="shared" ref="F122" si="9">E122*D122</f>
        <v>350</v>
      </c>
      <c r="G122" s="113"/>
      <c r="H122" s="113"/>
      <c r="I122" s="8"/>
    </row>
    <row r="123" spans="1:9" ht="15.6" x14ac:dyDescent="0.25">
      <c r="A123" s="5">
        <v>87</v>
      </c>
      <c r="B123" s="79" t="s">
        <v>244</v>
      </c>
      <c r="C123" s="6" t="s">
        <v>4</v>
      </c>
      <c r="D123" s="6">
        <v>1</v>
      </c>
      <c r="E123" s="8">
        <v>300</v>
      </c>
      <c r="F123" s="8">
        <f t="shared" ref="F123" si="10">E123*D123</f>
        <v>300</v>
      </c>
      <c r="G123" s="113"/>
      <c r="H123" s="113"/>
      <c r="I123" s="8"/>
    </row>
    <row r="124" spans="1:9" ht="15.6" x14ac:dyDescent="0.25">
      <c r="A124" s="5">
        <v>88</v>
      </c>
      <c r="B124" s="79" t="s">
        <v>217</v>
      </c>
      <c r="C124" s="6" t="s">
        <v>4</v>
      </c>
      <c r="D124" s="6">
        <v>1</v>
      </c>
      <c r="E124" s="8">
        <v>350</v>
      </c>
      <c r="F124" s="8">
        <f t="shared" si="5"/>
        <v>350</v>
      </c>
      <c r="G124" s="113"/>
      <c r="H124" s="113"/>
      <c r="I124" s="8"/>
    </row>
    <row r="125" spans="1:9" ht="15.6" x14ac:dyDescent="0.25">
      <c r="A125" s="5">
        <v>89</v>
      </c>
      <c r="B125" s="79" t="s">
        <v>102</v>
      </c>
      <c r="C125" s="6" t="s">
        <v>4</v>
      </c>
      <c r="D125" s="6">
        <v>1</v>
      </c>
      <c r="E125" s="8">
        <v>300</v>
      </c>
      <c r="F125" s="8">
        <f t="shared" si="5"/>
        <v>300</v>
      </c>
      <c r="G125" s="113"/>
      <c r="H125" s="113"/>
      <c r="I125" s="8"/>
    </row>
    <row r="126" spans="1:9" ht="15.6" x14ac:dyDescent="0.25">
      <c r="A126" s="5">
        <v>90</v>
      </c>
      <c r="B126" s="79" t="s">
        <v>103</v>
      </c>
      <c r="C126" s="6" t="s">
        <v>4</v>
      </c>
      <c r="D126" s="6">
        <v>1</v>
      </c>
      <c r="E126" s="8">
        <v>450</v>
      </c>
      <c r="F126" s="8">
        <f t="shared" si="5"/>
        <v>450</v>
      </c>
      <c r="G126" s="113"/>
      <c r="H126" s="113"/>
      <c r="I126" s="8"/>
    </row>
    <row r="127" spans="1:9" ht="15.6" x14ac:dyDescent="0.25">
      <c r="A127" s="5">
        <v>91</v>
      </c>
      <c r="B127" s="79" t="s">
        <v>104</v>
      </c>
      <c r="C127" s="6" t="s">
        <v>4</v>
      </c>
      <c r="D127" s="6">
        <v>1</v>
      </c>
      <c r="E127" s="8">
        <v>650</v>
      </c>
      <c r="F127" s="8">
        <f t="shared" si="5"/>
        <v>650</v>
      </c>
      <c r="G127" s="113"/>
      <c r="H127" s="113"/>
      <c r="I127" s="8"/>
    </row>
    <row r="128" spans="1:9" ht="15.6" x14ac:dyDescent="0.25">
      <c r="A128" s="5">
        <v>92</v>
      </c>
      <c r="B128" s="79" t="s">
        <v>213</v>
      </c>
      <c r="C128" s="6" t="s">
        <v>4</v>
      </c>
      <c r="D128" s="6">
        <v>1</v>
      </c>
      <c r="E128" s="8">
        <v>120</v>
      </c>
      <c r="F128" s="8">
        <f t="shared" si="5"/>
        <v>120</v>
      </c>
      <c r="G128" s="113"/>
      <c r="H128" s="113"/>
      <c r="I128" s="8"/>
    </row>
    <row r="129" spans="1:9" ht="15.6" x14ac:dyDescent="0.25">
      <c r="A129" s="5">
        <v>93</v>
      </c>
      <c r="B129" s="79" t="s">
        <v>214</v>
      </c>
      <c r="C129" s="6" t="s">
        <v>4</v>
      </c>
      <c r="D129" s="6">
        <v>1</v>
      </c>
      <c r="E129" s="8">
        <v>150</v>
      </c>
      <c r="F129" s="8">
        <f t="shared" si="5"/>
        <v>150</v>
      </c>
      <c r="G129" s="113"/>
      <c r="H129" s="113"/>
      <c r="I129" s="8"/>
    </row>
    <row r="130" spans="1:9" ht="15.6" x14ac:dyDescent="0.25">
      <c r="A130" s="5">
        <v>94</v>
      </c>
      <c r="B130" s="79" t="s">
        <v>215</v>
      </c>
      <c r="C130" s="6" t="s">
        <v>4</v>
      </c>
      <c r="D130" s="6">
        <v>1</v>
      </c>
      <c r="E130" s="8">
        <v>180</v>
      </c>
      <c r="F130" s="8">
        <f t="shared" si="5"/>
        <v>180</v>
      </c>
      <c r="G130" s="113"/>
      <c r="H130" s="113"/>
      <c r="I130" s="8"/>
    </row>
    <row r="131" spans="1:9" ht="15.6" x14ac:dyDescent="0.25">
      <c r="A131" s="5">
        <v>95</v>
      </c>
      <c r="B131" s="79" t="s">
        <v>216</v>
      </c>
      <c r="C131" s="6" t="s">
        <v>4</v>
      </c>
      <c r="D131" s="6">
        <v>1</v>
      </c>
      <c r="E131" s="8">
        <v>250</v>
      </c>
      <c r="F131" s="8">
        <f t="shared" si="5"/>
        <v>250</v>
      </c>
      <c r="G131" s="113"/>
      <c r="H131" s="113"/>
      <c r="I131" s="8"/>
    </row>
    <row r="132" spans="1:9" ht="15.6" x14ac:dyDescent="0.25">
      <c r="A132" s="5">
        <v>96</v>
      </c>
      <c r="B132" s="79" t="s">
        <v>105</v>
      </c>
      <c r="C132" s="6" t="s">
        <v>4</v>
      </c>
      <c r="D132" s="6">
        <v>1</v>
      </c>
      <c r="E132" s="8">
        <v>280</v>
      </c>
      <c r="F132" s="8">
        <f t="shared" si="5"/>
        <v>280</v>
      </c>
      <c r="G132" s="113"/>
      <c r="H132" s="113"/>
      <c r="I132" s="8"/>
    </row>
    <row r="133" spans="1:9" ht="15.6" x14ac:dyDescent="0.25">
      <c r="A133" s="5">
        <v>97</v>
      </c>
      <c r="B133" s="79" t="s">
        <v>106</v>
      </c>
      <c r="C133" s="6" t="s">
        <v>4</v>
      </c>
      <c r="D133" s="6">
        <v>1</v>
      </c>
      <c r="E133" s="8">
        <v>320</v>
      </c>
      <c r="F133" s="8">
        <f t="shared" si="5"/>
        <v>320</v>
      </c>
      <c r="G133" s="113"/>
      <c r="H133" s="113"/>
      <c r="I133" s="8"/>
    </row>
    <row r="134" spans="1:9" ht="15.6" x14ac:dyDescent="0.25">
      <c r="A134" s="5">
        <v>98</v>
      </c>
      <c r="B134" s="79" t="s">
        <v>107</v>
      </c>
      <c r="C134" s="6" t="s">
        <v>4</v>
      </c>
      <c r="D134" s="6">
        <v>1</v>
      </c>
      <c r="E134" s="8">
        <v>420</v>
      </c>
      <c r="F134" s="8">
        <f t="shared" si="5"/>
        <v>420</v>
      </c>
      <c r="G134" s="113"/>
      <c r="H134" s="113"/>
      <c r="I134" s="8"/>
    </row>
    <row r="135" spans="1:9" ht="15.6" x14ac:dyDescent="0.25">
      <c r="A135" s="5">
        <v>99</v>
      </c>
      <c r="B135" s="79" t="s">
        <v>108</v>
      </c>
      <c r="C135" s="6" t="s">
        <v>4</v>
      </c>
      <c r="D135" s="6">
        <v>1</v>
      </c>
      <c r="E135" s="8">
        <v>320</v>
      </c>
      <c r="F135" s="8">
        <f t="shared" si="5"/>
        <v>320</v>
      </c>
      <c r="G135" s="113"/>
      <c r="H135" s="113"/>
      <c r="I135" s="8"/>
    </row>
    <row r="136" spans="1:9" ht="15.6" x14ac:dyDescent="0.25">
      <c r="A136" s="5">
        <v>100</v>
      </c>
      <c r="B136" s="79" t="s">
        <v>109</v>
      </c>
      <c r="C136" s="6" t="s">
        <v>4</v>
      </c>
      <c r="D136" s="6">
        <v>1</v>
      </c>
      <c r="E136" s="8">
        <v>220</v>
      </c>
      <c r="F136" s="8">
        <f t="shared" si="5"/>
        <v>220</v>
      </c>
      <c r="G136" s="113"/>
      <c r="H136" s="113"/>
      <c r="I136" s="8"/>
    </row>
    <row r="137" spans="1:9" ht="15.6" x14ac:dyDescent="0.25">
      <c r="A137" s="5">
        <v>101</v>
      </c>
      <c r="B137" s="110" t="s">
        <v>287</v>
      </c>
      <c r="C137" s="111" t="s">
        <v>4</v>
      </c>
      <c r="D137" s="111">
        <v>1</v>
      </c>
      <c r="E137" s="95">
        <v>950</v>
      </c>
      <c r="F137" s="95">
        <f t="shared" ref="F137:F138" si="11">E137*D137</f>
        <v>950</v>
      </c>
      <c r="G137" s="113"/>
      <c r="H137" s="113"/>
      <c r="I137" s="8"/>
    </row>
    <row r="138" spans="1:9" ht="15.6" x14ac:dyDescent="0.25">
      <c r="A138" s="5" t="s">
        <v>292</v>
      </c>
      <c r="B138" s="110" t="s">
        <v>288</v>
      </c>
      <c r="C138" s="111" t="s">
        <v>4</v>
      </c>
      <c r="D138" s="111">
        <v>1</v>
      </c>
      <c r="E138" s="95">
        <v>1850</v>
      </c>
      <c r="F138" s="95">
        <f t="shared" si="11"/>
        <v>1850</v>
      </c>
      <c r="G138" s="113"/>
      <c r="H138" s="113"/>
      <c r="I138" s="8"/>
    </row>
    <row r="139" spans="1:9" ht="15.6" x14ac:dyDescent="0.25">
      <c r="A139" s="5">
        <v>102</v>
      </c>
      <c r="B139" s="79" t="s">
        <v>87</v>
      </c>
      <c r="C139" s="6" t="s">
        <v>3</v>
      </c>
      <c r="D139" s="6">
        <v>1</v>
      </c>
      <c r="E139" s="8" t="s">
        <v>73</v>
      </c>
      <c r="F139" s="8" t="s">
        <v>73</v>
      </c>
      <c r="G139" s="113"/>
      <c r="H139" s="113"/>
      <c r="I139" s="8"/>
    </row>
    <row r="140" spans="1:9" ht="15.6" x14ac:dyDescent="0.25">
      <c r="A140" s="5">
        <v>103</v>
      </c>
      <c r="B140" s="79" t="s">
        <v>74</v>
      </c>
      <c r="C140" s="6" t="s">
        <v>3</v>
      </c>
      <c r="D140" s="6">
        <v>1</v>
      </c>
      <c r="E140" s="8" t="s">
        <v>73</v>
      </c>
      <c r="F140" s="8" t="s">
        <v>73</v>
      </c>
      <c r="G140" s="113"/>
      <c r="H140" s="113"/>
      <c r="I140" s="8"/>
    </row>
    <row r="141" spans="1:9" ht="18" x14ac:dyDescent="0.25">
      <c r="A141" s="30" t="s">
        <v>36</v>
      </c>
      <c r="B141" s="80" t="s">
        <v>88</v>
      </c>
      <c r="C141" s="31"/>
      <c r="D141" s="31"/>
      <c r="E141" s="32"/>
      <c r="F141" s="32">
        <f>SUM(F95:F140)</f>
        <v>80016</v>
      </c>
      <c r="G141" s="122"/>
      <c r="H141" s="122"/>
      <c r="I141" s="50"/>
    </row>
    <row r="142" spans="1:9" ht="21" x14ac:dyDescent="0.25">
      <c r="A142" s="62"/>
      <c r="B142" s="132" t="s">
        <v>46</v>
      </c>
      <c r="C142" s="133"/>
      <c r="D142" s="133"/>
      <c r="E142" s="134"/>
      <c r="F142" s="119"/>
      <c r="G142" s="129"/>
      <c r="H142" s="129"/>
      <c r="I142" s="63"/>
    </row>
    <row r="143" spans="1:9" ht="18" x14ac:dyDescent="0.35">
      <c r="A143" s="64" t="s">
        <v>153</v>
      </c>
      <c r="B143" s="138" t="s">
        <v>110</v>
      </c>
      <c r="C143" s="139"/>
      <c r="D143" s="139"/>
      <c r="E143" s="139"/>
      <c r="F143" s="45">
        <f>F141-(F142*F141)</f>
        <v>80016</v>
      </c>
      <c r="G143" s="130"/>
      <c r="H143" s="130"/>
      <c r="I143" s="49"/>
    </row>
    <row r="144" spans="1:9" ht="15.6" x14ac:dyDescent="0.25">
      <c r="A144" s="23"/>
      <c r="B144" s="81"/>
      <c r="C144" s="25"/>
      <c r="D144" s="25"/>
      <c r="E144" s="26"/>
      <c r="F144" s="26"/>
      <c r="G144" s="26"/>
      <c r="H144" s="26"/>
      <c r="I144" s="26"/>
    </row>
    <row r="145" spans="1:9" ht="18" x14ac:dyDescent="0.25">
      <c r="A145" s="58" t="s">
        <v>45</v>
      </c>
      <c r="B145" s="105" t="s">
        <v>257</v>
      </c>
      <c r="C145" s="59"/>
      <c r="D145" s="59"/>
      <c r="E145" s="60"/>
      <c r="F145" s="61"/>
      <c r="G145" s="61"/>
      <c r="H145" s="61"/>
      <c r="I145" s="60"/>
    </row>
    <row r="146" spans="1:9" ht="15.6" x14ac:dyDescent="0.25">
      <c r="A146" s="5"/>
      <c r="B146" s="79" t="s">
        <v>220</v>
      </c>
      <c r="C146" s="6"/>
      <c r="D146" s="6"/>
      <c r="E146" s="8"/>
      <c r="F146" s="8"/>
      <c r="G146" s="8"/>
      <c r="H146" s="8"/>
      <c r="I146" s="8"/>
    </row>
    <row r="147" spans="1:9" ht="15.6" x14ac:dyDescent="0.25">
      <c r="A147" s="5">
        <v>104</v>
      </c>
      <c r="B147" s="84" t="s">
        <v>117</v>
      </c>
      <c r="C147" s="6" t="s">
        <v>4</v>
      </c>
      <c r="D147" s="8">
        <v>1</v>
      </c>
      <c r="E147" s="8">
        <v>450</v>
      </c>
      <c r="F147" s="8">
        <f>E147*D147</f>
        <v>450</v>
      </c>
      <c r="G147" s="113" t="s">
        <v>310</v>
      </c>
      <c r="H147" s="113"/>
      <c r="I147" s="8"/>
    </row>
    <row r="148" spans="1:9" ht="15.6" x14ac:dyDescent="0.25">
      <c r="A148" s="5">
        <v>105</v>
      </c>
      <c r="B148" s="84" t="s">
        <v>118</v>
      </c>
      <c r="C148" s="6" t="s">
        <v>4</v>
      </c>
      <c r="D148" s="8">
        <v>1</v>
      </c>
      <c r="E148" s="8">
        <v>750</v>
      </c>
      <c r="F148" s="8">
        <f t="shared" ref="F148:F198" si="12">E148*D148</f>
        <v>750</v>
      </c>
      <c r="G148" s="113"/>
      <c r="H148" s="113"/>
      <c r="I148" s="8"/>
    </row>
    <row r="149" spans="1:9" ht="15.6" x14ac:dyDescent="0.25">
      <c r="A149" s="5">
        <v>106</v>
      </c>
      <c r="B149" s="84" t="s">
        <v>119</v>
      </c>
      <c r="C149" s="6" t="s">
        <v>4</v>
      </c>
      <c r="D149" s="8">
        <v>1</v>
      </c>
      <c r="E149" s="8">
        <v>600</v>
      </c>
      <c r="F149" s="8">
        <f t="shared" si="12"/>
        <v>600</v>
      </c>
      <c r="G149" s="113"/>
      <c r="H149" s="113"/>
      <c r="I149" s="8"/>
    </row>
    <row r="150" spans="1:9" ht="31.2" x14ac:dyDescent="0.25">
      <c r="A150" s="5">
        <v>107</v>
      </c>
      <c r="B150" s="84" t="s">
        <v>120</v>
      </c>
      <c r="C150" s="6" t="s">
        <v>4</v>
      </c>
      <c r="D150" s="8">
        <v>1</v>
      </c>
      <c r="E150" s="8">
        <v>900</v>
      </c>
      <c r="F150" s="8">
        <f t="shared" si="12"/>
        <v>900</v>
      </c>
      <c r="G150" s="113"/>
      <c r="H150" s="113"/>
      <c r="I150" s="8"/>
    </row>
    <row r="151" spans="1:9" ht="15.6" x14ac:dyDescent="0.25">
      <c r="A151" s="5">
        <v>108</v>
      </c>
      <c r="B151" s="84" t="s">
        <v>121</v>
      </c>
      <c r="C151" s="6" t="s">
        <v>4</v>
      </c>
      <c r="D151" s="8">
        <v>1</v>
      </c>
      <c r="E151" s="8">
        <v>250</v>
      </c>
      <c r="F151" s="8">
        <f t="shared" si="12"/>
        <v>250</v>
      </c>
      <c r="G151" s="113"/>
      <c r="H151" s="113"/>
      <c r="I151" s="8"/>
    </row>
    <row r="152" spans="1:9" ht="15.6" x14ac:dyDescent="0.25">
      <c r="A152" s="5">
        <v>109</v>
      </c>
      <c r="B152" s="84" t="s">
        <v>122</v>
      </c>
      <c r="C152" s="6" t="s">
        <v>4</v>
      </c>
      <c r="D152" s="8">
        <v>1</v>
      </c>
      <c r="E152" s="8">
        <v>450</v>
      </c>
      <c r="F152" s="8">
        <f t="shared" si="12"/>
        <v>450</v>
      </c>
      <c r="G152" s="113"/>
      <c r="H152" s="113"/>
      <c r="I152" s="8"/>
    </row>
    <row r="153" spans="1:9" ht="15.6" x14ac:dyDescent="0.25">
      <c r="A153" s="5">
        <v>110</v>
      </c>
      <c r="B153" s="84" t="s">
        <v>123</v>
      </c>
      <c r="C153" s="6" t="s">
        <v>4</v>
      </c>
      <c r="D153" s="8">
        <v>1</v>
      </c>
      <c r="E153" s="8">
        <v>600</v>
      </c>
      <c r="F153" s="8">
        <f t="shared" si="12"/>
        <v>600</v>
      </c>
      <c r="G153" s="113"/>
      <c r="H153" s="113"/>
      <c r="I153" s="8"/>
    </row>
    <row r="154" spans="1:9" ht="15.6" x14ac:dyDescent="0.25">
      <c r="A154" s="5">
        <v>111</v>
      </c>
      <c r="B154" s="84" t="s">
        <v>124</v>
      </c>
      <c r="C154" s="6" t="s">
        <v>4</v>
      </c>
      <c r="D154" s="8">
        <v>1</v>
      </c>
      <c r="E154" s="8">
        <v>500</v>
      </c>
      <c r="F154" s="8">
        <f t="shared" si="12"/>
        <v>500</v>
      </c>
      <c r="G154" s="113"/>
      <c r="H154" s="113"/>
      <c r="I154" s="8"/>
    </row>
    <row r="155" spans="1:9" ht="15.6" x14ac:dyDescent="0.25">
      <c r="A155" s="5">
        <v>112</v>
      </c>
      <c r="B155" s="84" t="s">
        <v>125</v>
      </c>
      <c r="C155" s="6" t="s">
        <v>4</v>
      </c>
      <c r="D155" s="8">
        <v>1</v>
      </c>
      <c r="E155" s="8">
        <v>470</v>
      </c>
      <c r="F155" s="8">
        <f t="shared" si="12"/>
        <v>470</v>
      </c>
      <c r="G155" s="113"/>
      <c r="H155" s="113"/>
      <c r="I155" s="8"/>
    </row>
    <row r="156" spans="1:9" ht="15.6" x14ac:dyDescent="0.25">
      <c r="A156" s="5">
        <v>113</v>
      </c>
      <c r="B156" s="84" t="s">
        <v>126</v>
      </c>
      <c r="C156" s="6" t="s">
        <v>4</v>
      </c>
      <c r="D156" s="8">
        <v>1</v>
      </c>
      <c r="E156" s="8">
        <v>800</v>
      </c>
      <c r="F156" s="8">
        <f t="shared" si="12"/>
        <v>800</v>
      </c>
      <c r="G156" s="113"/>
      <c r="H156" s="113"/>
      <c r="I156" s="8"/>
    </row>
    <row r="157" spans="1:9" ht="15.6" x14ac:dyDescent="0.25">
      <c r="A157" s="5">
        <v>114</v>
      </c>
      <c r="B157" s="84" t="s">
        <v>127</v>
      </c>
      <c r="C157" s="6" t="s">
        <v>3</v>
      </c>
      <c r="D157" s="8">
        <v>1</v>
      </c>
      <c r="E157" s="8">
        <v>500</v>
      </c>
      <c r="F157" s="8">
        <f t="shared" si="12"/>
        <v>500</v>
      </c>
      <c r="G157" s="113"/>
      <c r="H157" s="113"/>
      <c r="I157" s="8"/>
    </row>
    <row r="158" spans="1:9" ht="15.6" x14ac:dyDescent="0.25">
      <c r="A158" s="5">
        <v>115</v>
      </c>
      <c r="B158" s="84" t="s">
        <v>128</v>
      </c>
      <c r="C158" s="6" t="s">
        <v>3</v>
      </c>
      <c r="D158" s="8">
        <v>1</v>
      </c>
      <c r="E158" s="8">
        <v>550</v>
      </c>
      <c r="F158" s="8">
        <f t="shared" si="12"/>
        <v>550</v>
      </c>
      <c r="G158" s="113"/>
      <c r="H158" s="113"/>
      <c r="I158" s="8"/>
    </row>
    <row r="159" spans="1:9" ht="15.6" x14ac:dyDescent="0.25">
      <c r="A159" s="5">
        <v>116</v>
      </c>
      <c r="B159" s="84" t="s">
        <v>129</v>
      </c>
      <c r="C159" s="6" t="s">
        <v>3</v>
      </c>
      <c r="D159" s="8">
        <v>1</v>
      </c>
      <c r="E159" s="8">
        <v>570</v>
      </c>
      <c r="F159" s="8">
        <f t="shared" si="12"/>
        <v>570</v>
      </c>
      <c r="G159" s="113"/>
      <c r="H159" s="113"/>
      <c r="I159" s="8"/>
    </row>
    <row r="160" spans="1:9" ht="15.6" x14ac:dyDescent="0.25">
      <c r="A160" s="5">
        <v>117</v>
      </c>
      <c r="B160" s="84" t="s">
        <v>130</v>
      </c>
      <c r="C160" s="6" t="s">
        <v>3</v>
      </c>
      <c r="D160" s="8">
        <v>1</v>
      </c>
      <c r="E160" s="8">
        <v>800</v>
      </c>
      <c r="F160" s="8">
        <f t="shared" si="12"/>
        <v>800</v>
      </c>
      <c r="G160" s="113"/>
      <c r="H160" s="113"/>
      <c r="I160" s="8"/>
    </row>
    <row r="161" spans="1:9" ht="15.6" x14ac:dyDescent="0.25">
      <c r="A161" s="5">
        <v>118</v>
      </c>
      <c r="B161" s="84" t="s">
        <v>131</v>
      </c>
      <c r="C161" s="6" t="s">
        <v>3</v>
      </c>
      <c r="D161" s="8">
        <v>1</v>
      </c>
      <c r="E161" s="8">
        <v>1700</v>
      </c>
      <c r="F161" s="8">
        <f t="shared" si="12"/>
        <v>1700</v>
      </c>
      <c r="G161" s="113"/>
      <c r="H161" s="113"/>
      <c r="I161" s="8"/>
    </row>
    <row r="162" spans="1:9" ht="15.6" x14ac:dyDescent="0.25">
      <c r="A162" s="5">
        <v>119</v>
      </c>
      <c r="B162" s="84" t="s">
        <v>132</v>
      </c>
      <c r="C162" s="6" t="s">
        <v>3</v>
      </c>
      <c r="D162" s="8">
        <v>1</v>
      </c>
      <c r="E162" s="8">
        <v>2200</v>
      </c>
      <c r="F162" s="8">
        <f t="shared" si="12"/>
        <v>2200</v>
      </c>
      <c r="G162" s="113"/>
      <c r="H162" s="113"/>
      <c r="I162" s="8"/>
    </row>
    <row r="163" spans="1:9" ht="15.6" x14ac:dyDescent="0.25">
      <c r="A163" s="5">
        <v>120</v>
      </c>
      <c r="B163" s="84" t="s">
        <v>133</v>
      </c>
      <c r="C163" s="6" t="s">
        <v>3</v>
      </c>
      <c r="D163" s="8">
        <v>1</v>
      </c>
      <c r="E163" s="8">
        <v>2500</v>
      </c>
      <c r="F163" s="8">
        <f t="shared" si="12"/>
        <v>2500</v>
      </c>
      <c r="G163" s="113"/>
      <c r="H163" s="113"/>
      <c r="I163" s="8"/>
    </row>
    <row r="164" spans="1:9" ht="15.6" x14ac:dyDescent="0.25">
      <c r="A164" s="5">
        <v>121</v>
      </c>
      <c r="B164" s="84" t="s">
        <v>134</v>
      </c>
      <c r="C164" s="6" t="s">
        <v>3</v>
      </c>
      <c r="D164" s="8">
        <v>1</v>
      </c>
      <c r="E164" s="8">
        <v>2300</v>
      </c>
      <c r="F164" s="8">
        <f t="shared" si="12"/>
        <v>2300</v>
      </c>
      <c r="G164" s="113"/>
      <c r="H164" s="113"/>
      <c r="I164" s="8"/>
    </row>
    <row r="165" spans="1:9" ht="15.6" x14ac:dyDescent="0.25">
      <c r="A165" s="5">
        <v>122</v>
      </c>
      <c r="B165" s="84" t="s">
        <v>135</v>
      </c>
      <c r="C165" s="6" t="s">
        <v>4</v>
      </c>
      <c r="D165" s="8">
        <v>1</v>
      </c>
      <c r="E165" s="8">
        <v>140</v>
      </c>
      <c r="F165" s="8">
        <f t="shared" si="12"/>
        <v>140</v>
      </c>
      <c r="G165" s="113"/>
      <c r="H165" s="113"/>
      <c r="I165" s="8"/>
    </row>
    <row r="166" spans="1:9" ht="15.6" x14ac:dyDescent="0.25">
      <c r="A166" s="5">
        <v>123</v>
      </c>
      <c r="B166" s="84" t="s">
        <v>136</v>
      </c>
      <c r="C166" s="6" t="s">
        <v>4</v>
      </c>
      <c r="D166" s="8">
        <v>1</v>
      </c>
      <c r="E166" s="8">
        <v>170</v>
      </c>
      <c r="F166" s="8">
        <f t="shared" si="12"/>
        <v>170</v>
      </c>
      <c r="G166" s="113"/>
      <c r="H166" s="113"/>
      <c r="I166" s="8"/>
    </row>
    <row r="167" spans="1:9" ht="15.6" x14ac:dyDescent="0.25">
      <c r="A167" s="5">
        <v>124</v>
      </c>
      <c r="B167" s="84" t="s">
        <v>137</v>
      </c>
      <c r="C167" s="6" t="s">
        <v>4</v>
      </c>
      <c r="D167" s="8">
        <v>1</v>
      </c>
      <c r="E167" s="8">
        <v>670</v>
      </c>
      <c r="F167" s="8">
        <f t="shared" si="12"/>
        <v>670</v>
      </c>
      <c r="G167" s="113"/>
      <c r="H167" s="113"/>
      <c r="I167" s="8"/>
    </row>
    <row r="168" spans="1:9" ht="15.6" x14ac:dyDescent="0.25">
      <c r="A168" s="5">
        <v>125</v>
      </c>
      <c r="B168" s="84" t="s">
        <v>138</v>
      </c>
      <c r="C168" s="6" t="s">
        <v>4</v>
      </c>
      <c r="D168" s="8">
        <v>1</v>
      </c>
      <c r="E168" s="8">
        <v>900</v>
      </c>
      <c r="F168" s="8">
        <f t="shared" si="12"/>
        <v>900</v>
      </c>
      <c r="G168" s="113"/>
      <c r="H168" s="113"/>
      <c r="I168" s="8"/>
    </row>
    <row r="169" spans="1:9" ht="15.6" x14ac:dyDescent="0.25">
      <c r="A169" s="5">
        <v>126</v>
      </c>
      <c r="B169" s="84" t="s">
        <v>218</v>
      </c>
      <c r="C169" s="6" t="s">
        <v>4</v>
      </c>
      <c r="D169" s="8">
        <v>1</v>
      </c>
      <c r="E169" s="8">
        <v>280</v>
      </c>
      <c r="F169" s="8">
        <f t="shared" si="12"/>
        <v>280</v>
      </c>
      <c r="G169" s="113"/>
      <c r="H169" s="113"/>
      <c r="I169" s="8"/>
    </row>
    <row r="170" spans="1:9" ht="15.6" x14ac:dyDescent="0.25">
      <c r="A170" s="5">
        <v>127</v>
      </c>
      <c r="B170" s="84" t="s">
        <v>219</v>
      </c>
      <c r="C170" s="6" t="s">
        <v>4</v>
      </c>
      <c r="D170" s="8">
        <v>1</v>
      </c>
      <c r="E170" s="8">
        <v>600</v>
      </c>
      <c r="F170" s="8">
        <f t="shared" si="12"/>
        <v>600</v>
      </c>
      <c r="G170" s="113"/>
      <c r="H170" s="113"/>
      <c r="I170" s="8"/>
    </row>
    <row r="171" spans="1:9" ht="15.6" x14ac:dyDescent="0.25">
      <c r="A171" s="5">
        <v>128</v>
      </c>
      <c r="B171" s="84" t="s">
        <v>139</v>
      </c>
      <c r="C171" s="6" t="s">
        <v>4</v>
      </c>
      <c r="D171" s="8">
        <v>1</v>
      </c>
      <c r="E171" s="8">
        <v>570</v>
      </c>
      <c r="F171" s="8">
        <f t="shared" si="12"/>
        <v>570</v>
      </c>
      <c r="G171" s="113"/>
      <c r="H171" s="113"/>
      <c r="I171" s="8"/>
    </row>
    <row r="172" spans="1:9" ht="15.6" x14ac:dyDescent="0.25">
      <c r="A172" s="5">
        <v>129</v>
      </c>
      <c r="B172" s="84" t="s">
        <v>140</v>
      </c>
      <c r="C172" s="6" t="s">
        <v>4</v>
      </c>
      <c r="D172" s="8">
        <v>1</v>
      </c>
      <c r="E172" s="8">
        <v>300</v>
      </c>
      <c r="F172" s="8">
        <f t="shared" si="12"/>
        <v>300</v>
      </c>
      <c r="G172" s="113"/>
      <c r="H172" s="113"/>
      <c r="I172" s="8"/>
    </row>
    <row r="173" spans="1:9" ht="15.6" x14ac:dyDescent="0.25">
      <c r="A173" s="5">
        <v>130</v>
      </c>
      <c r="B173" s="84" t="s">
        <v>141</v>
      </c>
      <c r="C173" s="6" t="s">
        <v>4</v>
      </c>
      <c r="D173" s="8">
        <v>1</v>
      </c>
      <c r="E173" s="8">
        <v>1000</v>
      </c>
      <c r="F173" s="8">
        <f t="shared" si="12"/>
        <v>1000</v>
      </c>
      <c r="G173" s="113"/>
      <c r="H173" s="113"/>
      <c r="I173" s="8"/>
    </row>
    <row r="174" spans="1:9" ht="15.6" x14ac:dyDescent="0.25">
      <c r="A174" s="5">
        <v>131</v>
      </c>
      <c r="B174" s="84" t="s">
        <v>142</v>
      </c>
      <c r="C174" s="6" t="s">
        <v>4</v>
      </c>
      <c r="D174" s="8">
        <v>1</v>
      </c>
      <c r="E174" s="8">
        <v>2500</v>
      </c>
      <c r="F174" s="8">
        <f t="shared" si="12"/>
        <v>2500</v>
      </c>
      <c r="G174" s="113"/>
      <c r="H174" s="113"/>
      <c r="I174" s="8"/>
    </row>
    <row r="175" spans="1:9" ht="15.6" x14ac:dyDescent="0.25">
      <c r="A175" s="5">
        <v>132</v>
      </c>
      <c r="B175" s="84" t="s">
        <v>143</v>
      </c>
      <c r="C175" s="6" t="s">
        <v>4</v>
      </c>
      <c r="D175" s="8">
        <v>1</v>
      </c>
      <c r="E175" s="8">
        <v>3650</v>
      </c>
      <c r="F175" s="8">
        <f t="shared" si="12"/>
        <v>3650</v>
      </c>
      <c r="G175" s="113"/>
      <c r="H175" s="113"/>
      <c r="I175" s="8"/>
    </row>
    <row r="176" spans="1:9" ht="15.6" x14ac:dyDescent="0.25">
      <c r="A176" s="5">
        <v>133</v>
      </c>
      <c r="B176" s="84" t="s">
        <v>144</v>
      </c>
      <c r="C176" s="6" t="s">
        <v>4</v>
      </c>
      <c r="D176" s="8">
        <v>1</v>
      </c>
      <c r="E176" s="8">
        <v>4800</v>
      </c>
      <c r="F176" s="8">
        <f t="shared" si="12"/>
        <v>4800</v>
      </c>
      <c r="G176" s="113"/>
      <c r="H176" s="113"/>
      <c r="I176" s="8"/>
    </row>
    <row r="177" spans="1:9" ht="15.6" x14ac:dyDescent="0.25">
      <c r="A177" s="5">
        <v>134</v>
      </c>
      <c r="B177" s="84" t="s">
        <v>145</v>
      </c>
      <c r="C177" s="6" t="s">
        <v>4</v>
      </c>
      <c r="D177" s="8">
        <v>1</v>
      </c>
      <c r="E177" s="8">
        <v>5500</v>
      </c>
      <c r="F177" s="8">
        <f t="shared" si="12"/>
        <v>5500</v>
      </c>
      <c r="G177" s="113"/>
      <c r="H177" s="113"/>
      <c r="I177" s="8"/>
    </row>
    <row r="178" spans="1:9" ht="15.6" x14ac:dyDescent="0.25">
      <c r="A178" s="5">
        <v>135</v>
      </c>
      <c r="B178" s="106" t="s">
        <v>262</v>
      </c>
      <c r="C178" s="6" t="s">
        <v>4</v>
      </c>
      <c r="D178" s="8">
        <v>1</v>
      </c>
      <c r="E178" s="8">
        <v>350</v>
      </c>
      <c r="F178" s="8">
        <f t="shared" si="12"/>
        <v>350</v>
      </c>
      <c r="G178" s="113"/>
      <c r="H178" s="113"/>
      <c r="I178" s="8"/>
    </row>
    <row r="179" spans="1:9" ht="15.6" x14ac:dyDescent="0.25">
      <c r="A179" s="5">
        <v>136</v>
      </c>
      <c r="B179" s="106" t="s">
        <v>260</v>
      </c>
      <c r="C179" s="6" t="s">
        <v>4</v>
      </c>
      <c r="D179" s="8">
        <v>1</v>
      </c>
      <c r="E179" s="8">
        <v>400</v>
      </c>
      <c r="F179" s="8">
        <f t="shared" si="12"/>
        <v>400</v>
      </c>
      <c r="G179" s="113"/>
      <c r="H179" s="113"/>
      <c r="I179" s="8"/>
    </row>
    <row r="180" spans="1:9" ht="15.6" x14ac:dyDescent="0.25">
      <c r="A180" s="5">
        <v>137</v>
      </c>
      <c r="B180" s="106" t="s">
        <v>263</v>
      </c>
      <c r="C180" s="6" t="s">
        <v>4</v>
      </c>
      <c r="D180" s="8">
        <v>1</v>
      </c>
      <c r="E180" s="8">
        <v>400</v>
      </c>
      <c r="F180" s="8">
        <f t="shared" si="12"/>
        <v>400</v>
      </c>
      <c r="G180" s="113"/>
      <c r="H180" s="113"/>
      <c r="I180" s="8"/>
    </row>
    <row r="181" spans="1:9" ht="15.6" x14ac:dyDescent="0.25">
      <c r="A181" s="5">
        <v>138</v>
      </c>
      <c r="B181" s="106" t="s">
        <v>261</v>
      </c>
      <c r="C181" s="6" t="s">
        <v>4</v>
      </c>
      <c r="D181" s="8">
        <v>1</v>
      </c>
      <c r="E181" s="8">
        <v>650</v>
      </c>
      <c r="F181" s="8">
        <f t="shared" si="12"/>
        <v>650</v>
      </c>
      <c r="G181" s="113"/>
      <c r="H181" s="113"/>
      <c r="I181" s="8"/>
    </row>
    <row r="182" spans="1:9" ht="15.6" x14ac:dyDescent="0.25">
      <c r="A182" s="5">
        <v>139</v>
      </c>
      <c r="B182" s="106" t="s">
        <v>268</v>
      </c>
      <c r="C182" s="6" t="s">
        <v>4</v>
      </c>
      <c r="D182" s="8">
        <v>1</v>
      </c>
      <c r="E182" s="8">
        <v>350</v>
      </c>
      <c r="F182" s="8">
        <f t="shared" si="12"/>
        <v>350</v>
      </c>
      <c r="G182" s="113"/>
      <c r="H182" s="113"/>
      <c r="I182" s="8"/>
    </row>
    <row r="183" spans="1:9" ht="46.8" x14ac:dyDescent="0.25">
      <c r="A183" s="5">
        <v>140</v>
      </c>
      <c r="B183" s="84" t="s">
        <v>154</v>
      </c>
      <c r="C183" s="6" t="s">
        <v>3</v>
      </c>
      <c r="D183" s="8">
        <v>1</v>
      </c>
      <c r="E183" s="8">
        <v>2500</v>
      </c>
      <c r="F183" s="8">
        <f>E183*D183</f>
        <v>2500</v>
      </c>
      <c r="G183" s="113"/>
      <c r="H183" s="113"/>
      <c r="I183" s="8"/>
    </row>
    <row r="184" spans="1:9" ht="46.8" x14ac:dyDescent="0.25">
      <c r="A184" s="5">
        <v>141</v>
      </c>
      <c r="B184" s="84" t="s">
        <v>155</v>
      </c>
      <c r="C184" s="6" t="s">
        <v>3</v>
      </c>
      <c r="D184" s="8">
        <v>1</v>
      </c>
      <c r="E184" s="8">
        <v>3100</v>
      </c>
      <c r="F184" s="8">
        <f>E184*D184</f>
        <v>3100</v>
      </c>
      <c r="G184" s="113"/>
      <c r="H184" s="113"/>
      <c r="I184" s="8"/>
    </row>
    <row r="185" spans="1:9" ht="46.8" x14ac:dyDescent="0.25">
      <c r="A185" s="5">
        <v>142</v>
      </c>
      <c r="B185" s="84" t="s">
        <v>157</v>
      </c>
      <c r="C185" s="6" t="s">
        <v>3</v>
      </c>
      <c r="D185" s="8">
        <v>1</v>
      </c>
      <c r="E185" s="8">
        <v>3800</v>
      </c>
      <c r="F185" s="8">
        <f>E185*D185</f>
        <v>3800</v>
      </c>
      <c r="G185" s="113"/>
      <c r="H185" s="113"/>
      <c r="I185" s="8"/>
    </row>
    <row r="186" spans="1:9" ht="46.8" x14ac:dyDescent="0.25">
      <c r="A186" s="5">
        <v>143</v>
      </c>
      <c r="B186" s="84" t="s">
        <v>156</v>
      </c>
      <c r="C186" s="6" t="s">
        <v>3</v>
      </c>
      <c r="D186" s="8">
        <v>1</v>
      </c>
      <c r="E186" s="8">
        <v>4500</v>
      </c>
      <c r="F186" s="8">
        <f>E186*D186</f>
        <v>4500</v>
      </c>
      <c r="G186" s="113"/>
      <c r="H186" s="113"/>
      <c r="I186" s="8"/>
    </row>
    <row r="187" spans="1:9" ht="15.6" x14ac:dyDescent="0.25">
      <c r="A187" s="5">
        <v>144</v>
      </c>
      <c r="B187" s="84" t="s">
        <v>146</v>
      </c>
      <c r="C187" s="6" t="s">
        <v>4</v>
      </c>
      <c r="D187" s="8">
        <v>1</v>
      </c>
      <c r="E187" s="8">
        <v>800</v>
      </c>
      <c r="F187" s="8">
        <f t="shared" si="12"/>
        <v>800</v>
      </c>
      <c r="G187" s="113"/>
      <c r="H187" s="113"/>
      <c r="I187" s="8"/>
    </row>
    <row r="188" spans="1:9" ht="15.6" x14ac:dyDescent="0.25">
      <c r="A188" s="5">
        <v>145</v>
      </c>
      <c r="B188" s="84" t="s">
        <v>147</v>
      </c>
      <c r="C188" s="6" t="s">
        <v>4</v>
      </c>
      <c r="D188" s="8">
        <v>1</v>
      </c>
      <c r="E188" s="8">
        <v>600</v>
      </c>
      <c r="F188" s="8">
        <f t="shared" si="12"/>
        <v>600</v>
      </c>
      <c r="G188" s="113"/>
      <c r="H188" s="113"/>
      <c r="I188" s="8"/>
    </row>
    <row r="189" spans="1:9" ht="46.8" x14ac:dyDescent="0.25">
      <c r="A189" s="5">
        <v>146</v>
      </c>
      <c r="B189" s="84" t="s">
        <v>158</v>
      </c>
      <c r="C189" s="6" t="s">
        <v>4</v>
      </c>
      <c r="D189" s="8">
        <v>1</v>
      </c>
      <c r="E189" s="8">
        <v>5500</v>
      </c>
      <c r="F189" s="8">
        <f t="shared" si="12"/>
        <v>5500</v>
      </c>
      <c r="G189" s="113"/>
      <c r="H189" s="113"/>
      <c r="I189" s="8"/>
    </row>
    <row r="190" spans="1:9" ht="15.6" x14ac:dyDescent="0.25">
      <c r="A190" s="5">
        <v>147</v>
      </c>
      <c r="B190" s="84" t="s">
        <v>148</v>
      </c>
      <c r="C190" s="6" t="s">
        <v>4</v>
      </c>
      <c r="D190" s="8">
        <v>1</v>
      </c>
      <c r="E190" s="8">
        <v>800</v>
      </c>
      <c r="F190" s="8">
        <f t="shared" si="12"/>
        <v>800</v>
      </c>
      <c r="G190" s="113"/>
      <c r="H190" s="113"/>
      <c r="I190" s="8"/>
    </row>
    <row r="191" spans="1:9" ht="15.6" x14ac:dyDescent="0.25">
      <c r="A191" s="5">
        <v>148</v>
      </c>
      <c r="B191" s="84" t="s">
        <v>149</v>
      </c>
      <c r="C191" s="6" t="s">
        <v>4</v>
      </c>
      <c r="D191" s="8">
        <v>1</v>
      </c>
      <c r="E191" s="8">
        <v>210</v>
      </c>
      <c r="F191" s="8">
        <f t="shared" si="12"/>
        <v>210</v>
      </c>
      <c r="G191" s="113"/>
      <c r="H191" s="113"/>
      <c r="I191" s="8"/>
    </row>
    <row r="192" spans="1:9" ht="15.6" x14ac:dyDescent="0.25">
      <c r="A192" s="5">
        <v>149</v>
      </c>
      <c r="B192" s="84" t="s">
        <v>159</v>
      </c>
      <c r="C192" s="6" t="s">
        <v>4</v>
      </c>
      <c r="D192" s="8">
        <v>1</v>
      </c>
      <c r="E192" s="8">
        <v>600</v>
      </c>
      <c r="F192" s="8">
        <f t="shared" si="12"/>
        <v>600</v>
      </c>
      <c r="G192" s="113"/>
      <c r="H192" s="113"/>
      <c r="I192" s="8"/>
    </row>
    <row r="193" spans="1:9" ht="15.6" x14ac:dyDescent="0.25">
      <c r="A193" s="5">
        <v>150</v>
      </c>
      <c r="B193" s="84" t="s">
        <v>264</v>
      </c>
      <c r="C193" s="6" t="s">
        <v>4</v>
      </c>
      <c r="D193" s="8">
        <v>1</v>
      </c>
      <c r="E193" s="8">
        <v>750</v>
      </c>
      <c r="F193" s="8">
        <f t="shared" ref="F193" si="13">E193*D193</f>
        <v>750</v>
      </c>
      <c r="G193" s="113"/>
      <c r="H193" s="113"/>
      <c r="I193" s="8"/>
    </row>
    <row r="194" spans="1:9" ht="15.6" x14ac:dyDescent="0.25">
      <c r="A194" s="5">
        <v>151</v>
      </c>
      <c r="B194" s="84" t="s">
        <v>150</v>
      </c>
      <c r="C194" s="6" t="s">
        <v>4</v>
      </c>
      <c r="D194" s="8">
        <v>1</v>
      </c>
      <c r="E194" s="8">
        <v>250</v>
      </c>
      <c r="F194" s="8">
        <f t="shared" si="12"/>
        <v>250</v>
      </c>
      <c r="G194" s="113"/>
      <c r="H194" s="113"/>
      <c r="I194" s="8"/>
    </row>
    <row r="195" spans="1:9" ht="31.2" x14ac:dyDescent="0.25">
      <c r="A195" s="5">
        <v>152</v>
      </c>
      <c r="B195" s="84" t="s">
        <v>160</v>
      </c>
      <c r="C195" s="6" t="s">
        <v>3</v>
      </c>
      <c r="D195" s="8">
        <v>1</v>
      </c>
      <c r="E195" s="8">
        <v>900</v>
      </c>
      <c r="F195" s="8">
        <f t="shared" si="12"/>
        <v>900</v>
      </c>
      <c r="G195" s="113"/>
      <c r="H195" s="113"/>
      <c r="I195" s="8"/>
    </row>
    <row r="196" spans="1:9" ht="31.2" x14ac:dyDescent="0.25">
      <c r="A196" s="5">
        <v>153</v>
      </c>
      <c r="B196" s="84" t="s">
        <v>187</v>
      </c>
      <c r="C196" s="6" t="s">
        <v>3</v>
      </c>
      <c r="D196" s="8">
        <v>1</v>
      </c>
      <c r="E196" s="8">
        <v>1200</v>
      </c>
      <c r="F196" s="8">
        <f>E196*D196</f>
        <v>1200</v>
      </c>
      <c r="G196" s="113"/>
      <c r="H196" s="113"/>
      <c r="I196" s="8"/>
    </row>
    <row r="197" spans="1:9" ht="15.6" x14ac:dyDescent="0.25">
      <c r="A197" s="5">
        <v>154</v>
      </c>
      <c r="B197" s="84" t="s">
        <v>151</v>
      </c>
      <c r="C197" s="6" t="s">
        <v>4</v>
      </c>
      <c r="D197" s="8">
        <v>1</v>
      </c>
      <c r="E197" s="8">
        <v>300</v>
      </c>
      <c r="F197" s="8">
        <f t="shared" si="12"/>
        <v>300</v>
      </c>
      <c r="G197" s="113"/>
      <c r="H197" s="113"/>
      <c r="I197" s="8"/>
    </row>
    <row r="198" spans="1:9" ht="15.6" x14ac:dyDescent="0.25">
      <c r="A198" s="5">
        <v>155</v>
      </c>
      <c r="B198" s="84" t="s">
        <v>152</v>
      </c>
      <c r="C198" s="6" t="s">
        <v>4</v>
      </c>
      <c r="D198" s="8">
        <v>1</v>
      </c>
      <c r="E198" s="8">
        <v>400</v>
      </c>
      <c r="F198" s="8">
        <f t="shared" si="12"/>
        <v>400</v>
      </c>
      <c r="G198" s="113"/>
      <c r="H198" s="113"/>
      <c r="I198" s="8"/>
    </row>
    <row r="199" spans="1:9" ht="18" x14ac:dyDescent="0.25">
      <c r="A199" s="30" t="s">
        <v>45</v>
      </c>
      <c r="B199" s="80" t="s">
        <v>258</v>
      </c>
      <c r="C199" s="31"/>
      <c r="D199" s="31"/>
      <c r="E199" s="32"/>
      <c r="F199" s="32">
        <f>SUM(F147:F198)</f>
        <v>66330</v>
      </c>
      <c r="G199" s="122"/>
      <c r="H199" s="122"/>
      <c r="I199" s="50"/>
    </row>
    <row r="200" spans="1:9" ht="21" x14ac:dyDescent="0.25">
      <c r="A200" s="62"/>
      <c r="B200" s="132" t="s">
        <v>46</v>
      </c>
      <c r="C200" s="133"/>
      <c r="D200" s="133"/>
      <c r="E200" s="134"/>
      <c r="F200" s="119"/>
      <c r="G200" s="129"/>
      <c r="H200" s="129"/>
      <c r="I200" s="63"/>
    </row>
    <row r="201" spans="1:9" ht="18" x14ac:dyDescent="0.35">
      <c r="A201" s="64" t="s">
        <v>60</v>
      </c>
      <c r="B201" s="138" t="s">
        <v>259</v>
      </c>
      <c r="C201" s="139"/>
      <c r="D201" s="139"/>
      <c r="E201" s="139"/>
      <c r="F201" s="45">
        <f>F199-(F200*F199)</f>
        <v>66330</v>
      </c>
      <c r="G201" s="130"/>
      <c r="H201" s="130"/>
      <c r="I201" s="49"/>
    </row>
    <row r="202" spans="1:9" ht="15.6" x14ac:dyDescent="0.25">
      <c r="A202" s="5"/>
      <c r="B202" s="79"/>
      <c r="C202" s="6"/>
      <c r="D202" s="6"/>
      <c r="E202" s="8"/>
      <c r="F202" s="8"/>
      <c r="G202" s="8"/>
      <c r="H202" s="8"/>
      <c r="I202" s="8"/>
    </row>
    <row r="203" spans="1:9" ht="18" x14ac:dyDescent="0.25">
      <c r="A203" s="33" t="s">
        <v>296</v>
      </c>
      <c r="B203" s="78" t="s">
        <v>162</v>
      </c>
      <c r="C203" s="27"/>
      <c r="D203" s="27"/>
      <c r="E203" s="28"/>
      <c r="F203" s="29"/>
      <c r="G203" s="29"/>
      <c r="H203" s="29"/>
      <c r="I203" s="28"/>
    </row>
    <row r="204" spans="1:9" ht="15.6" x14ac:dyDescent="0.25">
      <c r="A204" s="5"/>
      <c r="B204" s="79" t="s">
        <v>220</v>
      </c>
      <c r="C204" s="6"/>
      <c r="D204" s="6"/>
      <c r="E204" s="8"/>
      <c r="F204" s="8"/>
      <c r="G204" s="8"/>
      <c r="H204" s="8"/>
      <c r="I204" s="8"/>
    </row>
    <row r="205" spans="1:9" ht="62.4" x14ac:dyDescent="0.25">
      <c r="A205" s="5">
        <v>160</v>
      </c>
      <c r="B205" s="85" t="s">
        <v>240</v>
      </c>
      <c r="C205" s="6" t="s">
        <v>4</v>
      </c>
      <c r="D205" s="6">
        <v>1</v>
      </c>
      <c r="E205" s="8">
        <v>15000</v>
      </c>
      <c r="F205" s="8">
        <f t="shared" ref="F205:F225" si="14">E205*D205</f>
        <v>15000</v>
      </c>
      <c r="G205" s="113"/>
      <c r="H205" s="113"/>
      <c r="I205" s="8"/>
    </row>
    <row r="206" spans="1:9" ht="15.6" x14ac:dyDescent="0.25">
      <c r="A206" s="5">
        <v>161</v>
      </c>
      <c r="B206" s="85" t="s">
        <v>169</v>
      </c>
      <c r="C206" s="6" t="s">
        <v>3</v>
      </c>
      <c r="D206" s="6">
        <v>1</v>
      </c>
      <c r="E206" s="8">
        <v>15000</v>
      </c>
      <c r="F206" s="8">
        <f t="shared" si="14"/>
        <v>15000</v>
      </c>
      <c r="G206" s="113"/>
      <c r="H206" s="113"/>
      <c r="I206" s="8"/>
    </row>
    <row r="207" spans="1:9" ht="93.6" x14ac:dyDescent="0.25">
      <c r="A207" s="5">
        <v>162</v>
      </c>
      <c r="B207" s="85" t="s">
        <v>172</v>
      </c>
      <c r="C207" s="6" t="s">
        <v>3</v>
      </c>
      <c r="D207" s="6">
        <v>1</v>
      </c>
      <c r="E207" s="8">
        <v>60000</v>
      </c>
      <c r="F207" s="8">
        <f t="shared" si="14"/>
        <v>60000</v>
      </c>
      <c r="G207" s="113"/>
      <c r="H207" s="113"/>
      <c r="I207" s="8"/>
    </row>
    <row r="208" spans="1:9" ht="78.900000000000006" customHeight="1" x14ac:dyDescent="0.25">
      <c r="A208" s="5">
        <v>163</v>
      </c>
      <c r="B208" s="85" t="s">
        <v>277</v>
      </c>
      <c r="C208" s="6" t="s">
        <v>4</v>
      </c>
      <c r="D208" s="6">
        <v>1</v>
      </c>
      <c r="E208" s="8" t="s">
        <v>73</v>
      </c>
      <c r="F208" s="8" t="s">
        <v>73</v>
      </c>
      <c r="G208" s="113"/>
      <c r="H208" s="113"/>
      <c r="I208" s="8" t="s">
        <v>305</v>
      </c>
    </row>
    <row r="209" spans="1:9" ht="46.8" x14ac:dyDescent="0.25">
      <c r="A209" s="5">
        <v>164</v>
      </c>
      <c r="B209" s="85" t="s">
        <v>276</v>
      </c>
      <c r="C209" s="6" t="s">
        <v>3</v>
      </c>
      <c r="D209" s="6">
        <v>1</v>
      </c>
      <c r="E209" s="8" t="s">
        <v>73</v>
      </c>
      <c r="F209" s="8" t="s">
        <v>73</v>
      </c>
      <c r="G209" s="113"/>
      <c r="H209" s="113"/>
      <c r="I209" s="8" t="s">
        <v>305</v>
      </c>
    </row>
    <row r="210" spans="1:9" ht="62.4" x14ac:dyDescent="0.25">
      <c r="A210" s="5">
        <v>165</v>
      </c>
      <c r="B210" s="85" t="s">
        <v>278</v>
      </c>
      <c r="C210" s="6" t="s">
        <v>3</v>
      </c>
      <c r="D210" s="6">
        <v>1</v>
      </c>
      <c r="E210" s="8">
        <v>450</v>
      </c>
      <c r="F210" s="8">
        <f t="shared" ref="F210" si="15">E210*D210</f>
        <v>450</v>
      </c>
      <c r="G210" s="113"/>
      <c r="H210" s="113"/>
      <c r="I210" s="8"/>
    </row>
    <row r="211" spans="1:9" ht="31.2" x14ac:dyDescent="0.25">
      <c r="A211" s="5">
        <v>166</v>
      </c>
      <c r="B211" s="85" t="s">
        <v>273</v>
      </c>
      <c r="C211" s="6" t="s">
        <v>3</v>
      </c>
      <c r="D211" s="6">
        <v>1</v>
      </c>
      <c r="E211" s="8">
        <v>7200</v>
      </c>
      <c r="F211" s="8">
        <f t="shared" si="14"/>
        <v>7200</v>
      </c>
      <c r="G211" s="113"/>
      <c r="H211" s="113"/>
      <c r="I211" s="8"/>
    </row>
    <row r="212" spans="1:9" ht="46.8" x14ac:dyDescent="0.25">
      <c r="A212" s="5">
        <v>167</v>
      </c>
      <c r="B212" s="85" t="s">
        <v>274</v>
      </c>
      <c r="C212" s="6" t="s">
        <v>3</v>
      </c>
      <c r="D212" s="6">
        <v>1</v>
      </c>
      <c r="E212" s="8">
        <v>7200</v>
      </c>
      <c r="F212" s="8">
        <f t="shared" ref="F212" si="16">E212*D212</f>
        <v>7200</v>
      </c>
      <c r="G212" s="113"/>
      <c r="H212" s="113"/>
      <c r="I212" s="8"/>
    </row>
    <row r="213" spans="1:9" ht="46.8" x14ac:dyDescent="0.25">
      <c r="A213" s="5">
        <v>168</v>
      </c>
      <c r="B213" s="85" t="s">
        <v>275</v>
      </c>
      <c r="C213" s="6" t="s">
        <v>3</v>
      </c>
      <c r="D213" s="6">
        <v>1</v>
      </c>
      <c r="E213" s="8">
        <v>11000</v>
      </c>
      <c r="F213" s="8">
        <f t="shared" ref="F213" si="17">E213*D213</f>
        <v>11000</v>
      </c>
      <c r="G213" s="113"/>
      <c r="H213" s="113"/>
      <c r="I213" s="8"/>
    </row>
    <row r="214" spans="1:9" ht="31.2" x14ac:dyDescent="0.25">
      <c r="A214" s="5">
        <v>169</v>
      </c>
      <c r="B214" s="85" t="s">
        <v>170</v>
      </c>
      <c r="C214" s="6" t="s">
        <v>3</v>
      </c>
      <c r="D214" s="6">
        <v>1</v>
      </c>
      <c r="E214" s="8">
        <v>15000</v>
      </c>
      <c r="F214" s="8">
        <f t="shared" si="14"/>
        <v>15000</v>
      </c>
      <c r="G214" s="113"/>
      <c r="H214" s="113"/>
      <c r="I214" s="8"/>
    </row>
    <row r="215" spans="1:9" ht="31.2" x14ac:dyDescent="0.25">
      <c r="A215" s="5">
        <v>170</v>
      </c>
      <c r="B215" s="85" t="s">
        <v>171</v>
      </c>
      <c r="C215" s="6" t="s">
        <v>4</v>
      </c>
      <c r="D215" s="6">
        <v>1</v>
      </c>
      <c r="E215" s="8">
        <v>5000</v>
      </c>
      <c r="F215" s="8">
        <f t="shared" si="14"/>
        <v>5000</v>
      </c>
      <c r="G215" s="113"/>
      <c r="H215" s="113"/>
      <c r="I215" s="8"/>
    </row>
    <row r="216" spans="1:9" ht="31.2" x14ac:dyDescent="0.25">
      <c r="A216" s="5">
        <v>171</v>
      </c>
      <c r="B216" s="85" t="s">
        <v>168</v>
      </c>
      <c r="C216" s="6" t="s">
        <v>4</v>
      </c>
      <c r="D216" s="6">
        <v>1</v>
      </c>
      <c r="E216" s="8">
        <v>15000</v>
      </c>
      <c r="F216" s="8">
        <f t="shared" si="14"/>
        <v>15000</v>
      </c>
      <c r="G216" s="113"/>
      <c r="H216" s="113"/>
      <c r="I216" s="8"/>
    </row>
    <row r="217" spans="1:9" ht="78" x14ac:dyDescent="0.25">
      <c r="A217" s="5">
        <v>172</v>
      </c>
      <c r="B217" s="86" t="s">
        <v>174</v>
      </c>
      <c r="C217" s="6" t="s">
        <v>3</v>
      </c>
      <c r="D217" s="6">
        <v>1</v>
      </c>
      <c r="E217" s="8">
        <v>15000</v>
      </c>
      <c r="F217" s="8">
        <f t="shared" si="14"/>
        <v>15000</v>
      </c>
      <c r="G217" s="113"/>
      <c r="H217" s="113"/>
      <c r="I217" s="8"/>
    </row>
    <row r="218" spans="1:9" ht="15.6" x14ac:dyDescent="0.25">
      <c r="A218" s="5">
        <v>173</v>
      </c>
      <c r="B218" s="82" t="s">
        <v>204</v>
      </c>
      <c r="C218" s="6" t="s">
        <v>4</v>
      </c>
      <c r="D218" s="6">
        <v>1</v>
      </c>
      <c r="E218" s="8">
        <v>1900</v>
      </c>
      <c r="F218" s="8">
        <f t="shared" si="14"/>
        <v>1900</v>
      </c>
      <c r="G218" s="113"/>
      <c r="H218" s="113"/>
      <c r="I218" s="8"/>
    </row>
    <row r="219" spans="1:9" ht="15.6" x14ac:dyDescent="0.25">
      <c r="A219" s="5">
        <v>174</v>
      </c>
      <c r="B219" s="82" t="s">
        <v>272</v>
      </c>
      <c r="C219" s="6" t="s">
        <v>4</v>
      </c>
      <c r="D219" s="6">
        <v>1</v>
      </c>
      <c r="E219" s="8">
        <v>3200</v>
      </c>
      <c r="F219" s="8">
        <f t="shared" si="14"/>
        <v>3200</v>
      </c>
      <c r="G219" s="113"/>
      <c r="H219" s="113"/>
      <c r="I219" s="8"/>
    </row>
    <row r="220" spans="1:9" ht="15.6" x14ac:dyDescent="0.25">
      <c r="A220" s="5">
        <v>175</v>
      </c>
      <c r="B220" s="82" t="s">
        <v>203</v>
      </c>
      <c r="C220" s="6" t="s">
        <v>4</v>
      </c>
      <c r="D220" s="6">
        <v>1</v>
      </c>
      <c r="E220" s="8">
        <v>2800</v>
      </c>
      <c r="F220" s="8">
        <f t="shared" si="14"/>
        <v>2800</v>
      </c>
      <c r="G220" s="113"/>
      <c r="H220" s="113"/>
      <c r="I220" s="8"/>
    </row>
    <row r="221" spans="1:9" ht="15.6" x14ac:dyDescent="0.25">
      <c r="A221" s="5">
        <v>176</v>
      </c>
      <c r="B221" s="82" t="s">
        <v>202</v>
      </c>
      <c r="C221" s="6" t="s">
        <v>4</v>
      </c>
      <c r="D221" s="6">
        <v>1</v>
      </c>
      <c r="E221" s="8">
        <v>3800</v>
      </c>
      <c r="F221" s="8">
        <f t="shared" si="14"/>
        <v>3800</v>
      </c>
      <c r="G221" s="113"/>
      <c r="H221" s="113"/>
      <c r="I221" s="8"/>
    </row>
    <row r="222" spans="1:9" ht="61.5" customHeight="1" x14ac:dyDescent="0.25">
      <c r="A222" s="5">
        <v>177</v>
      </c>
      <c r="B222" s="87" t="s">
        <v>199</v>
      </c>
      <c r="C222" s="6" t="s">
        <v>4</v>
      </c>
      <c r="D222" s="6">
        <v>1</v>
      </c>
      <c r="E222" s="8">
        <v>4800</v>
      </c>
      <c r="F222" s="8">
        <f t="shared" si="14"/>
        <v>4800</v>
      </c>
      <c r="G222" s="113"/>
      <c r="H222" s="113"/>
      <c r="I222" s="8"/>
    </row>
    <row r="223" spans="1:9" ht="63.9" customHeight="1" x14ac:dyDescent="0.25">
      <c r="A223" s="5">
        <v>178</v>
      </c>
      <c r="B223" s="87" t="s">
        <v>200</v>
      </c>
      <c r="C223" s="6" t="s">
        <v>4</v>
      </c>
      <c r="D223" s="6">
        <v>1</v>
      </c>
      <c r="E223" s="8">
        <v>5700</v>
      </c>
      <c r="F223" s="8">
        <f t="shared" si="14"/>
        <v>5700</v>
      </c>
      <c r="G223" s="113"/>
      <c r="H223" s="113"/>
      <c r="I223" s="8"/>
    </row>
    <row r="224" spans="1:9" ht="66.900000000000006" customHeight="1" x14ac:dyDescent="0.25">
      <c r="A224" s="5">
        <v>179</v>
      </c>
      <c r="B224" s="87" t="s">
        <v>201</v>
      </c>
      <c r="C224" s="6" t="s">
        <v>4</v>
      </c>
      <c r="D224" s="6">
        <v>1</v>
      </c>
      <c r="E224" s="8">
        <v>6700</v>
      </c>
      <c r="F224" s="8">
        <f t="shared" si="14"/>
        <v>6700</v>
      </c>
      <c r="G224" s="113"/>
      <c r="H224" s="113"/>
      <c r="I224" s="8"/>
    </row>
    <row r="225" spans="1:9" ht="54" customHeight="1" x14ac:dyDescent="0.25">
      <c r="A225" s="5">
        <v>180</v>
      </c>
      <c r="B225" s="85" t="s">
        <v>173</v>
      </c>
      <c r="C225" s="6"/>
      <c r="D225" s="6">
        <v>1</v>
      </c>
      <c r="E225" s="8">
        <v>3500</v>
      </c>
      <c r="F225" s="8">
        <f t="shared" si="14"/>
        <v>3500</v>
      </c>
      <c r="G225" s="113"/>
      <c r="H225" s="113"/>
      <c r="I225" s="8"/>
    </row>
    <row r="226" spans="1:9" ht="18" x14ac:dyDescent="0.25">
      <c r="A226" s="30" t="s">
        <v>296</v>
      </c>
      <c r="B226" s="80" t="s">
        <v>163</v>
      </c>
      <c r="C226" s="31"/>
      <c r="D226" s="31"/>
      <c r="E226" s="32"/>
      <c r="F226" s="32">
        <f>SUM(F205:F225)</f>
        <v>198250</v>
      </c>
      <c r="G226" s="122"/>
      <c r="H226" s="122"/>
      <c r="I226" s="50"/>
    </row>
    <row r="227" spans="1:9" ht="21" x14ac:dyDescent="0.25">
      <c r="A227" s="40"/>
      <c r="B227" s="132" t="s">
        <v>46</v>
      </c>
      <c r="C227" s="133"/>
      <c r="D227" s="133"/>
      <c r="E227" s="134"/>
      <c r="F227" s="118"/>
      <c r="G227" s="129"/>
      <c r="H227" s="129"/>
      <c r="I227" s="51"/>
    </row>
    <row r="228" spans="1:9" ht="18" x14ac:dyDescent="0.35">
      <c r="A228" s="44" t="s">
        <v>161</v>
      </c>
      <c r="B228" s="135" t="s">
        <v>164</v>
      </c>
      <c r="C228" s="136"/>
      <c r="D228" s="136"/>
      <c r="E228" s="137"/>
      <c r="F228" s="45">
        <f>F226-(F227*F226)</f>
        <v>198250</v>
      </c>
      <c r="G228" s="130"/>
      <c r="H228" s="130"/>
      <c r="I228" s="52"/>
    </row>
    <row r="229" spans="1:9" ht="15.6" x14ac:dyDescent="0.25">
      <c r="A229" s="23"/>
      <c r="B229" s="81"/>
      <c r="C229" s="25"/>
      <c r="D229" s="25"/>
      <c r="E229" s="26"/>
      <c r="F229" s="26"/>
      <c r="G229" s="26"/>
      <c r="H229" s="26"/>
      <c r="I229" s="26"/>
    </row>
    <row r="230" spans="1:9" ht="18" x14ac:dyDescent="0.25">
      <c r="A230" s="65" t="s">
        <v>166</v>
      </c>
      <c r="B230" s="88" t="s">
        <v>37</v>
      </c>
      <c r="C230" s="66"/>
      <c r="D230" s="66"/>
      <c r="E230" s="67"/>
      <c r="F230" s="68"/>
      <c r="G230" s="68"/>
      <c r="H230" s="68"/>
      <c r="I230" s="67"/>
    </row>
    <row r="231" spans="1:9" ht="15.6" x14ac:dyDescent="0.25">
      <c r="A231" s="5"/>
      <c r="B231" s="79" t="s">
        <v>220</v>
      </c>
      <c r="C231" s="6"/>
      <c r="D231" s="6"/>
      <c r="E231" s="8"/>
      <c r="F231" s="8"/>
      <c r="G231" s="8"/>
      <c r="H231" s="8"/>
      <c r="I231" s="8"/>
    </row>
    <row r="232" spans="1:9" ht="15.6" x14ac:dyDescent="0.25">
      <c r="A232" s="5">
        <v>181</v>
      </c>
      <c r="B232" s="79" t="s">
        <v>8</v>
      </c>
      <c r="C232" s="6" t="s">
        <v>5</v>
      </c>
      <c r="D232" s="6">
        <v>1</v>
      </c>
      <c r="E232" s="8">
        <v>10</v>
      </c>
      <c r="F232" s="8">
        <f t="shared" ref="F232:F254" si="18">E232*D232</f>
        <v>10</v>
      </c>
      <c r="G232" s="113"/>
      <c r="H232" s="113"/>
      <c r="I232" s="8"/>
    </row>
    <row r="233" spans="1:9" ht="15.6" x14ac:dyDescent="0.25">
      <c r="A233" s="5">
        <v>182</v>
      </c>
      <c r="B233" s="79" t="s">
        <v>9</v>
      </c>
      <c r="C233" s="6" t="s">
        <v>5</v>
      </c>
      <c r="D233" s="6">
        <v>1</v>
      </c>
      <c r="E233" s="8">
        <v>12</v>
      </c>
      <c r="F233" s="8">
        <f t="shared" si="18"/>
        <v>12</v>
      </c>
      <c r="G233" s="113"/>
      <c r="H233" s="113"/>
      <c r="I233" s="8"/>
    </row>
    <row r="234" spans="1:9" ht="46.8" x14ac:dyDescent="0.25">
      <c r="A234" s="5">
        <v>183</v>
      </c>
      <c r="B234" s="79" t="s">
        <v>284</v>
      </c>
      <c r="C234" s="6" t="s">
        <v>5</v>
      </c>
      <c r="D234" s="6">
        <v>1</v>
      </c>
      <c r="E234" s="8">
        <v>10</v>
      </c>
      <c r="F234" s="8">
        <f t="shared" si="18"/>
        <v>10</v>
      </c>
      <c r="G234" s="113"/>
      <c r="H234" s="113"/>
      <c r="I234" s="8"/>
    </row>
    <row r="235" spans="1:9" ht="46.8" x14ac:dyDescent="0.25">
      <c r="A235" s="5">
        <v>184</v>
      </c>
      <c r="B235" s="79" t="s">
        <v>285</v>
      </c>
      <c r="C235" s="6" t="s">
        <v>5</v>
      </c>
      <c r="D235" s="6">
        <v>1</v>
      </c>
      <c r="E235" s="8">
        <v>12</v>
      </c>
      <c r="F235" s="8">
        <f t="shared" si="18"/>
        <v>12</v>
      </c>
      <c r="G235" s="113"/>
      <c r="H235" s="113"/>
      <c r="I235" s="8"/>
    </row>
    <row r="236" spans="1:9" ht="15.6" x14ac:dyDescent="0.25">
      <c r="A236" s="5">
        <v>185</v>
      </c>
      <c r="B236" s="79" t="s">
        <v>17</v>
      </c>
      <c r="C236" s="6" t="s">
        <v>5</v>
      </c>
      <c r="D236" s="6">
        <v>1</v>
      </c>
      <c r="E236" s="8">
        <v>15</v>
      </c>
      <c r="F236" s="8">
        <f t="shared" si="18"/>
        <v>15</v>
      </c>
      <c r="G236" s="113"/>
      <c r="H236" s="113"/>
      <c r="I236" s="8"/>
    </row>
    <row r="237" spans="1:9" ht="31.2" x14ac:dyDescent="0.25">
      <c r="A237" s="5">
        <v>186</v>
      </c>
      <c r="B237" s="82" t="s">
        <v>241</v>
      </c>
      <c r="C237" s="6" t="s">
        <v>5</v>
      </c>
      <c r="D237" s="6">
        <v>1</v>
      </c>
      <c r="E237" s="8">
        <v>30</v>
      </c>
      <c r="F237" s="8">
        <f t="shared" si="18"/>
        <v>30</v>
      </c>
      <c r="G237" s="113"/>
      <c r="H237" s="113"/>
      <c r="I237" s="8"/>
    </row>
    <row r="238" spans="1:9" ht="15.6" x14ac:dyDescent="0.25">
      <c r="A238" s="5">
        <v>187</v>
      </c>
      <c r="B238" s="79" t="s">
        <v>18</v>
      </c>
      <c r="C238" s="6" t="s">
        <v>5</v>
      </c>
      <c r="D238" s="6">
        <v>1</v>
      </c>
      <c r="E238" s="8">
        <v>36</v>
      </c>
      <c r="F238" s="8">
        <f t="shared" si="18"/>
        <v>36</v>
      </c>
      <c r="G238" s="113"/>
      <c r="H238" s="113"/>
      <c r="I238" s="8"/>
    </row>
    <row r="239" spans="1:9" ht="15.6" x14ac:dyDescent="0.25">
      <c r="A239" s="5">
        <v>188</v>
      </c>
      <c r="B239" s="79" t="s">
        <v>19</v>
      </c>
      <c r="C239" s="6" t="s">
        <v>5</v>
      </c>
      <c r="D239" s="6">
        <v>1</v>
      </c>
      <c r="E239" s="8">
        <v>28</v>
      </c>
      <c r="F239" s="8">
        <f t="shared" si="18"/>
        <v>28</v>
      </c>
      <c r="G239" s="113"/>
      <c r="H239" s="113"/>
      <c r="I239" s="8"/>
    </row>
    <row r="240" spans="1:9" ht="15.6" x14ac:dyDescent="0.25">
      <c r="A240" s="5">
        <v>189</v>
      </c>
      <c r="B240" s="79" t="s">
        <v>42</v>
      </c>
      <c r="C240" s="6" t="s">
        <v>5</v>
      </c>
      <c r="D240" s="6">
        <v>1</v>
      </c>
      <c r="E240" s="8">
        <v>55</v>
      </c>
      <c r="F240" s="8">
        <f t="shared" si="18"/>
        <v>55</v>
      </c>
      <c r="G240" s="113"/>
      <c r="H240" s="113"/>
      <c r="I240" s="8"/>
    </row>
    <row r="241" spans="1:9" ht="15.6" x14ac:dyDescent="0.25">
      <c r="A241" s="5">
        <v>190</v>
      </c>
      <c r="B241" s="79" t="s">
        <v>43</v>
      </c>
      <c r="C241" s="6" t="s">
        <v>5</v>
      </c>
      <c r="D241" s="6">
        <v>1</v>
      </c>
      <c r="E241" s="8">
        <v>7</v>
      </c>
      <c r="F241" s="8">
        <f t="shared" si="18"/>
        <v>7</v>
      </c>
      <c r="G241" s="113"/>
      <c r="H241" s="113"/>
      <c r="I241" s="8"/>
    </row>
    <row r="242" spans="1:9" ht="15.6" x14ac:dyDescent="0.25">
      <c r="A242" s="5">
        <v>191</v>
      </c>
      <c r="B242" s="79" t="s">
        <v>20</v>
      </c>
      <c r="C242" s="6" t="s">
        <v>3</v>
      </c>
      <c r="D242" s="6">
        <v>1</v>
      </c>
      <c r="E242" s="8">
        <v>80</v>
      </c>
      <c r="F242" s="8">
        <f t="shared" si="18"/>
        <v>80</v>
      </c>
      <c r="G242" s="113"/>
      <c r="H242" s="113"/>
      <c r="I242" s="8"/>
    </row>
    <row r="243" spans="1:9" ht="15.6" x14ac:dyDescent="0.25">
      <c r="A243" s="5">
        <v>192</v>
      </c>
      <c r="B243" s="79" t="s">
        <v>21</v>
      </c>
      <c r="C243" s="6" t="s">
        <v>3</v>
      </c>
      <c r="D243" s="6">
        <v>1</v>
      </c>
      <c r="E243" s="8">
        <v>150</v>
      </c>
      <c r="F243" s="8">
        <f t="shared" si="18"/>
        <v>150</v>
      </c>
      <c r="G243" s="113"/>
      <c r="H243" s="113"/>
      <c r="I243" s="8"/>
    </row>
    <row r="244" spans="1:9" ht="124.8" x14ac:dyDescent="0.25">
      <c r="A244" s="5">
        <v>193</v>
      </c>
      <c r="B244" s="89" t="s">
        <v>48</v>
      </c>
      <c r="C244" s="6" t="s">
        <v>3</v>
      </c>
      <c r="D244" s="6">
        <v>1</v>
      </c>
      <c r="E244" s="8">
        <v>12000</v>
      </c>
      <c r="F244" s="8">
        <f t="shared" si="18"/>
        <v>12000</v>
      </c>
      <c r="G244" s="113"/>
      <c r="H244" s="113"/>
      <c r="I244" s="8"/>
    </row>
    <row r="245" spans="1:9" ht="46.8" x14ac:dyDescent="0.25">
      <c r="A245" s="5">
        <v>194</v>
      </c>
      <c r="B245" s="89" t="s">
        <v>38</v>
      </c>
      <c r="C245" s="6" t="s">
        <v>3</v>
      </c>
      <c r="D245" s="6">
        <v>1</v>
      </c>
      <c r="E245" s="8">
        <v>6500</v>
      </c>
      <c r="F245" s="8">
        <f t="shared" si="18"/>
        <v>6500</v>
      </c>
      <c r="G245" s="113"/>
      <c r="H245" s="113"/>
      <c r="I245" s="8"/>
    </row>
    <row r="246" spans="1:9" ht="15.6" x14ac:dyDescent="0.25">
      <c r="A246" s="5">
        <v>195</v>
      </c>
      <c r="B246" s="82" t="s">
        <v>206</v>
      </c>
      <c r="C246" s="6" t="s">
        <v>3</v>
      </c>
      <c r="D246" s="6">
        <v>1</v>
      </c>
      <c r="E246" s="8">
        <v>3500</v>
      </c>
      <c r="F246" s="8">
        <f t="shared" si="18"/>
        <v>3500</v>
      </c>
      <c r="G246" s="113"/>
      <c r="H246" s="113"/>
      <c r="I246" s="8"/>
    </row>
    <row r="247" spans="1:9" ht="15.6" x14ac:dyDescent="0.25">
      <c r="A247" s="5">
        <v>196</v>
      </c>
      <c r="B247" s="82" t="s">
        <v>207</v>
      </c>
      <c r="C247" s="6" t="s">
        <v>3</v>
      </c>
      <c r="D247" s="6">
        <v>1</v>
      </c>
      <c r="E247" s="8">
        <v>500</v>
      </c>
      <c r="F247" s="8">
        <f t="shared" si="18"/>
        <v>500</v>
      </c>
      <c r="G247" s="113"/>
      <c r="H247" s="113"/>
      <c r="I247" s="8"/>
    </row>
    <row r="248" spans="1:9" ht="15.6" x14ac:dyDescent="0.25">
      <c r="A248" s="5">
        <v>197</v>
      </c>
      <c r="B248" s="82" t="s">
        <v>208</v>
      </c>
      <c r="C248" s="6" t="s">
        <v>3</v>
      </c>
      <c r="D248" s="6">
        <v>1</v>
      </c>
      <c r="E248" s="8">
        <v>800</v>
      </c>
      <c r="F248" s="8">
        <f t="shared" si="18"/>
        <v>800</v>
      </c>
      <c r="G248" s="113"/>
      <c r="H248" s="113"/>
      <c r="I248" s="8"/>
    </row>
    <row r="249" spans="1:9" ht="15.6" x14ac:dyDescent="0.25">
      <c r="A249" s="5">
        <v>198</v>
      </c>
      <c r="B249" s="82" t="s">
        <v>205</v>
      </c>
      <c r="C249" s="6" t="s">
        <v>3</v>
      </c>
      <c r="D249" s="6">
        <v>1</v>
      </c>
      <c r="E249" s="8">
        <v>250</v>
      </c>
      <c r="F249" s="8">
        <f t="shared" si="18"/>
        <v>250</v>
      </c>
      <c r="G249" s="113"/>
      <c r="H249" s="113"/>
      <c r="I249" s="8"/>
    </row>
    <row r="250" spans="1:9" ht="15.6" x14ac:dyDescent="0.25">
      <c r="A250" s="5">
        <v>199</v>
      </c>
      <c r="B250" s="82" t="s">
        <v>209</v>
      </c>
      <c r="C250" s="6" t="s">
        <v>4</v>
      </c>
      <c r="D250" s="6">
        <v>1</v>
      </c>
      <c r="E250" s="8">
        <v>1800</v>
      </c>
      <c r="F250" s="8">
        <f t="shared" si="18"/>
        <v>1800</v>
      </c>
      <c r="G250" s="113"/>
      <c r="H250" s="113"/>
      <c r="I250" s="8"/>
    </row>
    <row r="251" spans="1:9" ht="31.2" x14ac:dyDescent="0.25">
      <c r="A251" s="5">
        <v>200</v>
      </c>
      <c r="B251" s="82" t="s">
        <v>211</v>
      </c>
      <c r="C251" s="6" t="s">
        <v>4</v>
      </c>
      <c r="D251" s="6">
        <v>1</v>
      </c>
      <c r="E251" s="8">
        <v>2600</v>
      </c>
      <c r="F251" s="8">
        <f t="shared" si="18"/>
        <v>2600</v>
      </c>
      <c r="G251" s="113"/>
      <c r="H251" s="113"/>
      <c r="I251" s="8"/>
    </row>
    <row r="252" spans="1:9" ht="31.2" x14ac:dyDescent="0.25">
      <c r="A252" s="5">
        <v>201</v>
      </c>
      <c r="B252" s="82" t="s">
        <v>210</v>
      </c>
      <c r="C252" s="6" t="s">
        <v>4</v>
      </c>
      <c r="D252" s="6">
        <v>1</v>
      </c>
      <c r="E252" s="8">
        <v>3500</v>
      </c>
      <c r="F252" s="8">
        <f t="shared" si="18"/>
        <v>3500</v>
      </c>
      <c r="G252" s="113"/>
      <c r="H252" s="113"/>
      <c r="I252" s="8"/>
    </row>
    <row r="253" spans="1:9" ht="31.2" x14ac:dyDescent="0.25">
      <c r="A253" s="5">
        <v>202</v>
      </c>
      <c r="B253" s="89" t="s">
        <v>212</v>
      </c>
      <c r="C253" s="6" t="s">
        <v>3</v>
      </c>
      <c r="D253" s="6">
        <v>1</v>
      </c>
      <c r="E253" s="8">
        <v>2200</v>
      </c>
      <c r="F253" s="8">
        <f t="shared" si="18"/>
        <v>2200</v>
      </c>
      <c r="G253" s="113"/>
      <c r="H253" s="113"/>
      <c r="I253" s="8"/>
    </row>
    <row r="254" spans="1:9" ht="31.2" x14ac:dyDescent="0.25">
      <c r="A254" s="5">
        <v>203</v>
      </c>
      <c r="B254" s="89" t="s">
        <v>39</v>
      </c>
      <c r="C254" s="6" t="s">
        <v>3</v>
      </c>
      <c r="D254" s="6">
        <v>1</v>
      </c>
      <c r="E254" s="8">
        <v>600</v>
      </c>
      <c r="F254" s="8">
        <f t="shared" si="18"/>
        <v>600</v>
      </c>
      <c r="G254" s="113"/>
      <c r="H254" s="113"/>
      <c r="I254" s="8"/>
    </row>
    <row r="255" spans="1:9" ht="31.2" x14ac:dyDescent="0.25">
      <c r="A255" s="5">
        <v>204</v>
      </c>
      <c r="B255" s="89" t="s">
        <v>242</v>
      </c>
      <c r="C255" s="6" t="s">
        <v>3</v>
      </c>
      <c r="D255" s="6">
        <v>1</v>
      </c>
      <c r="E255" s="8">
        <v>6500</v>
      </c>
      <c r="F255" s="8">
        <f t="shared" ref="F255:F260" si="19">E255*D255</f>
        <v>6500</v>
      </c>
      <c r="G255" s="113"/>
      <c r="H255" s="113"/>
      <c r="I255" s="8"/>
    </row>
    <row r="256" spans="1:9" ht="46.8" x14ac:dyDescent="0.25">
      <c r="A256" s="5">
        <v>205</v>
      </c>
      <c r="B256" s="89" t="s">
        <v>265</v>
      </c>
      <c r="C256" s="6" t="s">
        <v>4</v>
      </c>
      <c r="D256" s="6">
        <v>1</v>
      </c>
      <c r="E256" s="8">
        <v>85</v>
      </c>
      <c r="F256" s="8">
        <f t="shared" si="19"/>
        <v>85</v>
      </c>
      <c r="G256" s="113"/>
      <c r="H256" s="113"/>
      <c r="I256" s="8"/>
    </row>
    <row r="257" spans="1:9" ht="46.8" x14ac:dyDescent="0.25">
      <c r="A257" s="5">
        <v>206</v>
      </c>
      <c r="B257" s="89" t="s">
        <v>266</v>
      </c>
      <c r="C257" s="6" t="s">
        <v>4</v>
      </c>
      <c r="D257" s="6">
        <v>1</v>
      </c>
      <c r="E257" s="8">
        <v>97</v>
      </c>
      <c r="F257" s="8">
        <f t="shared" si="19"/>
        <v>97</v>
      </c>
      <c r="G257" s="113"/>
      <c r="H257" s="113"/>
      <c r="I257" s="8"/>
    </row>
    <row r="258" spans="1:9" ht="46.8" x14ac:dyDescent="0.25">
      <c r="A258" s="5">
        <v>207</v>
      </c>
      <c r="B258" s="89" t="s">
        <v>267</v>
      </c>
      <c r="C258" s="6" t="s">
        <v>4</v>
      </c>
      <c r="D258" s="6">
        <v>1</v>
      </c>
      <c r="E258" s="8">
        <v>110</v>
      </c>
      <c r="F258" s="8">
        <f t="shared" si="19"/>
        <v>110</v>
      </c>
      <c r="G258" s="113"/>
      <c r="H258" s="113"/>
      <c r="I258" s="8"/>
    </row>
    <row r="259" spans="1:9" ht="15.6" x14ac:dyDescent="0.25">
      <c r="A259" s="5">
        <v>208</v>
      </c>
      <c r="B259" s="79" t="s">
        <v>176</v>
      </c>
      <c r="C259" s="6" t="s">
        <v>3</v>
      </c>
      <c r="D259" s="6">
        <v>1</v>
      </c>
      <c r="E259" s="8">
        <v>250</v>
      </c>
      <c r="F259" s="8">
        <f t="shared" si="19"/>
        <v>250</v>
      </c>
      <c r="G259" s="113"/>
      <c r="H259" s="113"/>
      <c r="I259" s="8"/>
    </row>
    <row r="260" spans="1:9" ht="31.2" x14ac:dyDescent="0.25">
      <c r="A260" s="5">
        <v>209</v>
      </c>
      <c r="B260" s="79" t="s">
        <v>177</v>
      </c>
      <c r="C260" s="6" t="s">
        <v>3</v>
      </c>
      <c r="D260" s="6">
        <v>1</v>
      </c>
      <c r="E260" s="8">
        <v>350</v>
      </c>
      <c r="F260" s="8">
        <f t="shared" si="19"/>
        <v>350</v>
      </c>
      <c r="G260" s="113"/>
      <c r="H260" s="113"/>
      <c r="I260" s="8"/>
    </row>
    <row r="261" spans="1:9" ht="18" x14ac:dyDescent="0.25">
      <c r="A261" s="34" t="s">
        <v>165</v>
      </c>
      <c r="B261" s="90" t="s">
        <v>40</v>
      </c>
      <c r="C261" s="35"/>
      <c r="D261" s="35"/>
      <c r="E261" s="36"/>
      <c r="F261" s="37">
        <f>SUM(F232:F260)</f>
        <v>42087</v>
      </c>
      <c r="G261" s="122"/>
      <c r="H261" s="122"/>
      <c r="I261" s="53"/>
    </row>
    <row r="262" spans="1:9" ht="21" x14ac:dyDescent="0.25">
      <c r="A262" s="40"/>
      <c r="B262" s="132" t="s">
        <v>46</v>
      </c>
      <c r="C262" s="133"/>
      <c r="D262" s="133"/>
      <c r="E262" s="134"/>
      <c r="F262" s="118"/>
      <c r="G262" s="129"/>
      <c r="H262" s="129"/>
      <c r="I262" s="51"/>
    </row>
    <row r="263" spans="1:9" ht="18" x14ac:dyDescent="0.35">
      <c r="A263" s="44" t="s">
        <v>297</v>
      </c>
      <c r="B263" s="135" t="s">
        <v>55</v>
      </c>
      <c r="C263" s="136"/>
      <c r="D263" s="136"/>
      <c r="E263" s="137"/>
      <c r="F263" s="45">
        <f>F261-(F262*F261)</f>
        <v>42087</v>
      </c>
      <c r="G263" s="130"/>
      <c r="H263" s="130"/>
      <c r="I263" s="52"/>
    </row>
    <row r="264" spans="1:9" ht="15.6" x14ac:dyDescent="0.25">
      <c r="A264" s="41"/>
      <c r="B264" s="81"/>
      <c r="C264" s="42"/>
      <c r="D264" s="42"/>
      <c r="E264" s="43"/>
      <c r="F264" s="43"/>
      <c r="G264" s="43"/>
      <c r="H264" s="43"/>
      <c r="I264" s="43"/>
    </row>
    <row r="265" spans="1:9" ht="18" x14ac:dyDescent="0.25">
      <c r="A265" s="33" t="s">
        <v>298</v>
      </c>
      <c r="B265" s="78" t="s">
        <v>15</v>
      </c>
      <c r="C265" s="27"/>
      <c r="D265" s="27"/>
      <c r="E265" s="28"/>
      <c r="F265" s="29"/>
      <c r="G265" s="29"/>
      <c r="H265" s="29"/>
      <c r="I265" s="28"/>
    </row>
    <row r="266" spans="1:9" ht="31.2" x14ac:dyDescent="0.25">
      <c r="A266" s="5">
        <v>210</v>
      </c>
      <c r="B266" s="79" t="s">
        <v>14</v>
      </c>
      <c r="C266" s="6" t="s">
        <v>13</v>
      </c>
      <c r="D266" s="6">
        <v>100</v>
      </c>
      <c r="E266" s="8">
        <v>350</v>
      </c>
      <c r="F266" s="8">
        <f>E266*D266</f>
        <v>35000</v>
      </c>
      <c r="G266" s="113"/>
      <c r="H266" s="113"/>
      <c r="I266" s="8"/>
    </row>
    <row r="267" spans="1:9" ht="18" x14ac:dyDescent="0.25">
      <c r="A267" s="34" t="s">
        <v>166</v>
      </c>
      <c r="B267" s="91" t="s">
        <v>16</v>
      </c>
      <c r="C267" s="38"/>
      <c r="D267" s="38"/>
      <c r="E267" s="39"/>
      <c r="F267" s="37">
        <f>SUM(F266)</f>
        <v>35000</v>
      </c>
      <c r="G267" s="122"/>
      <c r="H267" s="122"/>
      <c r="I267" s="49"/>
    </row>
    <row r="268" spans="1:9" ht="21" x14ac:dyDescent="0.25">
      <c r="A268" s="40"/>
      <c r="B268" s="132" t="s">
        <v>46</v>
      </c>
      <c r="C268" s="133"/>
      <c r="D268" s="133"/>
      <c r="E268" s="134"/>
      <c r="F268" s="118"/>
      <c r="G268" s="129"/>
      <c r="H268" s="129"/>
      <c r="I268" s="51"/>
    </row>
    <row r="269" spans="1:9" ht="18" x14ac:dyDescent="0.35">
      <c r="A269" s="44" t="s">
        <v>227</v>
      </c>
      <c r="B269" s="135" t="s">
        <v>47</v>
      </c>
      <c r="C269" s="136"/>
      <c r="D269" s="136"/>
      <c r="E269" s="137"/>
      <c r="F269" s="45">
        <f>F267-(F268*F267)</f>
        <v>35000</v>
      </c>
      <c r="G269" s="130"/>
      <c r="H269" s="130"/>
      <c r="I269" s="52"/>
    </row>
    <row r="270" spans="1:9" ht="15" x14ac:dyDescent="0.25">
      <c r="A270" s="1"/>
      <c r="B270" s="92"/>
      <c r="C270" s="2"/>
      <c r="D270" s="2"/>
      <c r="E270" s="3"/>
      <c r="F270" s="3"/>
      <c r="G270" s="3"/>
      <c r="H270" s="3"/>
      <c r="I270" s="3"/>
    </row>
    <row r="271" spans="1:9" ht="18" x14ac:dyDescent="0.25">
      <c r="A271" s="19"/>
      <c r="B271" s="141" t="s">
        <v>167</v>
      </c>
      <c r="C271" s="142"/>
      <c r="D271" s="142"/>
      <c r="E271" s="142"/>
      <c r="F271" s="143"/>
      <c r="G271" s="122"/>
      <c r="H271" s="122"/>
      <c r="I271" s="52"/>
    </row>
    <row r="272" spans="1:9" ht="18" x14ac:dyDescent="0.25">
      <c r="A272" s="11" t="s">
        <v>49</v>
      </c>
      <c r="B272" s="140" t="s">
        <v>26</v>
      </c>
      <c r="C272" s="139"/>
      <c r="D272" s="139"/>
      <c r="E272" s="139"/>
      <c r="F272" s="46">
        <f>F23</f>
        <v>76950</v>
      </c>
      <c r="G272" s="122"/>
      <c r="H272" s="122"/>
      <c r="I272" s="52"/>
    </row>
    <row r="273" spans="1:9" ht="21" x14ac:dyDescent="0.25">
      <c r="A273" s="11" t="s">
        <v>57</v>
      </c>
      <c r="B273" s="140" t="s">
        <v>32</v>
      </c>
      <c r="C273" s="139"/>
      <c r="D273" s="139"/>
      <c r="E273" s="139"/>
      <c r="F273" s="46">
        <f>F42</f>
        <v>143500</v>
      </c>
      <c r="G273" s="129"/>
      <c r="H273" s="129"/>
      <c r="I273" s="52"/>
    </row>
    <row r="274" spans="1:9" ht="18" x14ac:dyDescent="0.35">
      <c r="A274" s="11" t="s">
        <v>58</v>
      </c>
      <c r="B274" s="140" t="s">
        <v>34</v>
      </c>
      <c r="C274" s="139"/>
      <c r="D274" s="139"/>
      <c r="E274" s="139"/>
      <c r="F274" s="46">
        <f>F61</f>
        <v>17589</v>
      </c>
      <c r="G274" s="130"/>
      <c r="H274" s="130"/>
      <c r="I274" s="52"/>
    </row>
    <row r="275" spans="1:9" ht="18" x14ac:dyDescent="0.25">
      <c r="A275" s="11" t="s">
        <v>59</v>
      </c>
      <c r="B275" s="140" t="s">
        <v>80</v>
      </c>
      <c r="C275" s="139"/>
      <c r="D275" s="139"/>
      <c r="E275" s="139"/>
      <c r="F275" s="46">
        <f>F87</f>
        <v>54055</v>
      </c>
      <c r="G275" s="122"/>
      <c r="H275" s="122"/>
      <c r="I275" s="52"/>
    </row>
    <row r="276" spans="1:9" ht="21" x14ac:dyDescent="0.25">
      <c r="A276" s="47" t="s">
        <v>56</v>
      </c>
      <c r="B276" s="147" t="s">
        <v>88</v>
      </c>
      <c r="C276" s="133"/>
      <c r="D276" s="133"/>
      <c r="E276" s="148"/>
      <c r="F276" s="20">
        <f>F143</f>
        <v>80016</v>
      </c>
      <c r="G276" s="129"/>
      <c r="H276" s="129"/>
      <c r="I276" s="52"/>
    </row>
    <row r="277" spans="1:9" ht="18" x14ac:dyDescent="0.35">
      <c r="A277" s="47" t="s">
        <v>60</v>
      </c>
      <c r="B277" s="149" t="s">
        <v>258</v>
      </c>
      <c r="C277" s="150"/>
      <c r="D277" s="150"/>
      <c r="E277" s="151"/>
      <c r="F277" s="20">
        <f>F201</f>
        <v>66330</v>
      </c>
      <c r="G277" s="130"/>
      <c r="H277" s="130"/>
      <c r="I277" s="52"/>
    </row>
    <row r="278" spans="1:9" ht="18" x14ac:dyDescent="0.25">
      <c r="A278" s="47" t="s">
        <v>161</v>
      </c>
      <c r="B278" s="144" t="s">
        <v>163</v>
      </c>
      <c r="C278" s="145"/>
      <c r="D278" s="145"/>
      <c r="E278" s="145"/>
      <c r="F278" s="46">
        <f>F228</f>
        <v>198250</v>
      </c>
      <c r="G278" s="122"/>
      <c r="H278" s="122"/>
      <c r="I278" s="52"/>
    </row>
    <row r="279" spans="1:9" ht="21" x14ac:dyDescent="0.25">
      <c r="A279" s="47" t="s">
        <v>226</v>
      </c>
      <c r="B279" s="144" t="s">
        <v>40</v>
      </c>
      <c r="C279" s="145"/>
      <c r="D279" s="145"/>
      <c r="E279" s="145"/>
      <c r="F279" s="46">
        <f>F263</f>
        <v>42087</v>
      </c>
      <c r="G279" s="129"/>
      <c r="H279" s="129"/>
      <c r="I279" s="52"/>
    </row>
    <row r="280" spans="1:9" ht="18" x14ac:dyDescent="0.35">
      <c r="A280" s="47" t="s">
        <v>227</v>
      </c>
      <c r="B280" s="144" t="s">
        <v>16</v>
      </c>
      <c r="C280" s="145"/>
      <c r="D280" s="145"/>
      <c r="E280" s="145"/>
      <c r="F280" s="46">
        <f>F269</f>
        <v>35000</v>
      </c>
      <c r="G280" s="130"/>
      <c r="H280" s="130"/>
      <c r="I280" s="52"/>
    </row>
    <row r="281" spans="1:9" ht="36" x14ac:dyDescent="0.25">
      <c r="A281" s="19" t="s">
        <v>309</v>
      </c>
      <c r="B281" s="146" t="s">
        <v>300</v>
      </c>
      <c r="C281" s="136"/>
      <c r="D281" s="136"/>
      <c r="E281" s="137"/>
      <c r="F281" s="21">
        <f>SUM(F272:F280)</f>
        <v>713777</v>
      </c>
      <c r="G281" s="122"/>
      <c r="H281" s="122"/>
      <c r="I281" s="52"/>
    </row>
    <row r="282" spans="1:9" ht="18" x14ac:dyDescent="0.25">
      <c r="A282" s="54"/>
      <c r="B282" s="93"/>
      <c r="C282" s="55"/>
      <c r="D282" s="55"/>
      <c r="E282" s="55"/>
      <c r="F282" s="56"/>
      <c r="G282" s="56"/>
      <c r="H282" s="56"/>
      <c r="I282" s="48"/>
    </row>
    <row r="284" spans="1:9" ht="18" x14ac:dyDescent="0.25">
      <c r="B284" s="94" t="s">
        <v>228</v>
      </c>
    </row>
    <row r="285" spans="1:9" ht="18" x14ac:dyDescent="0.3">
      <c r="B285" s="94" t="s">
        <v>11</v>
      </c>
      <c r="D285" s="70" t="s">
        <v>61</v>
      </c>
      <c r="E285" s="71"/>
      <c r="F285" s="71"/>
      <c r="G285" s="71"/>
      <c r="H285" s="71"/>
    </row>
    <row r="286" spans="1:9" ht="36" x14ac:dyDescent="0.25">
      <c r="B286" s="94" t="s">
        <v>44</v>
      </c>
    </row>
    <row r="287" spans="1:9" ht="36" x14ac:dyDescent="0.25">
      <c r="B287" s="94" t="s">
        <v>179</v>
      </c>
    </row>
    <row r="288" spans="1:9" ht="18" x14ac:dyDescent="0.25">
      <c r="B288" s="94" t="s">
        <v>225</v>
      </c>
    </row>
  </sheetData>
  <sheetProtection algorithmName="SHA-512" hashValue="XfADrOUCfrqKcqxX46tPhhi6mNo34aWhd0jnuJ0B+ib5RekJV+DXNnzitMDOSFSDZ2Bx52M3Uuae45JfEif9cg==" saltValue="6Tk5bhHg5wmu1OPU2eptwA==" spinCount="100000" sheet="1" objects="1" scenarios="1"/>
  <customSheetViews>
    <customSheetView guid="{23D80CFE-F2DC-425E-BB5E-9BB4BA5D1CCF}" scale="89" showPageBreaks="1" printArea="1" view="pageBreakPreview">
      <pane ySplit="3" topLeftCell="A4" activePane="bottomLeft" state="frozen"/>
      <selection pane="bottomLeft" activeCell="B36" sqref="B36"/>
      <rowBreaks count="4" manualBreakCount="4">
        <brk id="67" max="7" man="1"/>
        <brk id="134" max="7" man="1"/>
        <brk id="194" max="6" man="1"/>
        <brk id="249" max="8" man="1"/>
      </rowBreaks>
      <pageMargins left="0.70866141732283472" right="0.70866141732283472" top="0.74803149606299213" bottom="0.74803149606299213" header="0.31496062992125984" footer="0.31496062992125984"/>
      <pageSetup paperSize="9" scale="48" orientation="portrait" r:id="rId1"/>
    </customSheetView>
  </customSheetViews>
  <mergeCells count="30">
    <mergeCell ref="B278:E278"/>
    <mergeCell ref="B279:E279"/>
    <mergeCell ref="B280:E280"/>
    <mergeCell ref="B281:E281"/>
    <mergeCell ref="B273:E273"/>
    <mergeCell ref="B274:E274"/>
    <mergeCell ref="B275:E275"/>
    <mergeCell ref="B276:E276"/>
    <mergeCell ref="B277:E277"/>
    <mergeCell ref="B272:E272"/>
    <mergeCell ref="B201:E201"/>
    <mergeCell ref="B227:E227"/>
    <mergeCell ref="B228:E228"/>
    <mergeCell ref="B262:E262"/>
    <mergeCell ref="B271:F271"/>
    <mergeCell ref="B143:E143"/>
    <mergeCell ref="B200:E200"/>
    <mergeCell ref="B263:E263"/>
    <mergeCell ref="B268:E268"/>
    <mergeCell ref="B269:E269"/>
    <mergeCell ref="B60:E60"/>
    <mergeCell ref="B61:E61"/>
    <mergeCell ref="B86:E86"/>
    <mergeCell ref="B87:E87"/>
    <mergeCell ref="B142:E142"/>
    <mergeCell ref="A2:F2"/>
    <mergeCell ref="B22:E22"/>
    <mergeCell ref="B23:E23"/>
    <mergeCell ref="B41:E41"/>
    <mergeCell ref="B42:E42"/>
  </mergeCells>
  <pageMargins left="0.70866141732283472" right="0.70866141732283472" top="0.74803149606299213" bottom="0.74803149606299213" header="0.31496062992125984" footer="0.31496062992125984"/>
  <pageSetup paperSize="9" scale="47" orientation="portrait" r:id="rId2"/>
  <rowBreaks count="5" manualBreakCount="5">
    <brk id="43" max="8" man="1"/>
    <brk id="70" max="7" man="1"/>
    <brk id="143" max="7" man="1"/>
    <brk id="257" max="8" man="1"/>
    <brk id="26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הצעה לשרותי תחזוקה </vt:lpstr>
      <vt:lpstr>הצעה מחירון ח"ח תחזוקה ביה"ח </vt:lpstr>
      <vt:lpstr>'הצעה מחירון ח"ח תחזוקה ביה"ח '!WPrint_Area_W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אפרת קולטון זלמה</cp:lastModifiedBy>
  <cp:lastPrinted>2017-09-05T06:59:29Z</cp:lastPrinted>
  <dcterms:created xsi:type="dcterms:W3CDTF">2011-09-26T05:50:59Z</dcterms:created>
  <dcterms:modified xsi:type="dcterms:W3CDTF">2023-07-19T10:17:12Z</dcterms:modified>
</cp:coreProperties>
</file>